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<sst xmlns="http://schemas.openxmlformats.org/spreadsheetml/2006/main" count="377" uniqueCount="159">
  <si>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</si>
  <si>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</si>
  <si>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</si>
  <si>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</si>
  <si>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</si>
  <si>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</si>
  <si>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</si>
  <si>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</si>
  <si>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</si>
  <si>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</si>
  <si>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</si>
  <si>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</si>
  <si>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</si>
  <si>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</si>
  <si>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</si>
  <si>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</si>
  <si>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</si>
  <si>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</si>
  <si>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</si>
  <si>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</si>
  <si>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</si>
  <si>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</si>
  <si>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</si>
  <si>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</si>
  <si>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</si>
  <si>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999223705804279	</t>
  </si>
  <si>
    <t>Ctrip</t>
  </si>
  <si>
    <t>正常</t>
  </si>
  <si>
    <t>[香港]香港九龙酒店(The Kowloon Hotel)(9826444)</t>
  </si>
  <si>
    <t>高级房(至少提前5天预订)(至少连住2晚及以上)&lt;双人入住&gt;&lt;内宾&gt;&lt;无早&gt;</t>
  </si>
  <si>
    <t>CNY</t>
  </si>
  <si>
    <t>Liu/Li,Zhou/Ting</t>
  </si>
  <si>
    <t>CA363230512CNY</t>
  </si>
  <si>
    <t>未提现</t>
  </si>
  <si>
    <t>携程开票</t>
  </si>
  <si>
    <t xml:space="preserve">3241753	</t>
  </si>
  <si>
    <t xml:space="preserve">	</t>
  </si>
  <si>
    <t xml:space="preserve">999223708130850	</t>
  </si>
  <si>
    <t>SANG/NAIFEN</t>
  </si>
  <si>
    <t xml:space="preserve">3242036	</t>
  </si>
  <si>
    <t xml:space="preserve">999223765861100	</t>
  </si>
  <si>
    <t>Guo/Enchao,Liu/Qianqian</t>
  </si>
  <si>
    <t xml:space="preserve">3263666	</t>
  </si>
  <si>
    <t xml:space="preserve">999223830877914	</t>
  </si>
  <si>
    <t>[梅州]梅州白天鹅迎宾馆(100697959)</t>
  </si>
  <si>
    <t>商务江景大床房&lt;特惠促销&gt;&lt;双人入住&gt;&lt;双早&gt;&lt;日历房套餐高价值&gt;&lt;新酒店礼盒&gt;</t>
  </si>
  <si>
    <t>李海燕,黄嘉贻</t>
  </si>
  <si>
    <t xml:space="preserve">999223833716683	</t>
  </si>
  <si>
    <t>[广州]广州珀丽酒店(9826184)</t>
  </si>
  <si>
    <t>豪华套房&lt;双人入住&gt;&lt;内宾&gt;&lt;预付&gt;&lt;双早&gt;</t>
  </si>
  <si>
    <t>贾玉奎</t>
  </si>
  <si>
    <t xml:space="preserve">3285105	</t>
  </si>
  <si>
    <t xml:space="preserve">999223842567803	</t>
  </si>
  <si>
    <t>李维能,陈琳琳</t>
  </si>
  <si>
    <t xml:space="preserve">999223847752807	</t>
  </si>
  <si>
    <t>商务江景大床房&lt;特惠专享&gt;&lt;双人入住&gt;&lt;双早&gt;&lt;日历房套餐高价值&gt;&lt;新酒店礼盒&gt;</t>
  </si>
  <si>
    <t>江志鹏,饶忠喜</t>
  </si>
  <si>
    <t xml:space="preserve">999223847928746	</t>
  </si>
  <si>
    <t>商务江景双床房&lt;特惠专享&gt;&lt;双人入住&gt;&lt;双早&gt;&lt;日历房套餐高价值&gt;&lt;新酒店礼盒&gt;</t>
  </si>
  <si>
    <t>陆泽同</t>
  </si>
  <si>
    <t xml:space="preserve">999223849953898	</t>
  </si>
  <si>
    <t>王跃春</t>
  </si>
  <si>
    <t>取消</t>
  </si>
  <si>
    <t xml:space="preserve">999223851778108	</t>
  </si>
  <si>
    <t>曹慧光</t>
  </si>
  <si>
    <t xml:space="preserve">999223853986507	</t>
  </si>
  <si>
    <t>商务江景大床房&lt;超值特惠&gt;&lt;双人入住&gt;&lt;日历房套餐高价值&gt;&lt;单早&gt;&lt;新酒店礼盒&gt;</t>
  </si>
  <si>
    <t>周熙祥</t>
  </si>
  <si>
    <t xml:space="preserve">999223855502879	</t>
  </si>
  <si>
    <t>行政双床房&lt;双人入住&gt;&lt;内宾&gt;&lt;预付&gt;&lt;双早&gt;</t>
  </si>
  <si>
    <t>杨六成</t>
  </si>
  <si>
    <t xml:space="preserve">3290653	</t>
  </si>
  <si>
    <t xml:space="preserve">999223857406999	</t>
  </si>
  <si>
    <t>许建业</t>
  </si>
  <si>
    <t xml:space="preserve">999223858028066	</t>
  </si>
  <si>
    <t>[佛山]佛山顺德新世界酒店(67322891)</t>
  </si>
  <si>
    <t>高级客房&lt;双人入住&gt;&lt;内宾&gt;&lt;预付&gt;&lt;无早&gt;</t>
  </si>
  <si>
    <t>毕凤江,刘军,陈志国</t>
  </si>
  <si>
    <t xml:space="preserve">3291504	</t>
  </si>
  <si>
    <t>，</t>
  </si>
  <si>
    <t>999223830877914</t>
  </si>
  <si>
    <t>202304242119420021</t>
  </si>
  <si>
    <t>999223842567803</t>
  </si>
  <si>
    <t>202304251731520021</t>
  </si>
  <si>
    <t>999223847752807</t>
  </si>
  <si>
    <t>202304252331060071</t>
  </si>
  <si>
    <t>999223847928746</t>
  </si>
  <si>
    <t>202304252352320021</t>
  </si>
  <si>
    <t>999223851778108</t>
  </si>
  <si>
    <t>202304260837550025</t>
  </si>
  <si>
    <t>999223853986507</t>
  </si>
  <si>
    <t>202304261125150069</t>
  </si>
  <si>
    <t>999223857406999</t>
  </si>
  <si>
    <t>202304261518250076</t>
  </si>
  <si>
    <t>A230512093135481</t>
  </si>
  <si>
    <t>A230512093226481</t>
  </si>
  <si>
    <t>房集：i230512093016 3171元</t>
  </si>
  <si>
    <t>CNY / HKD 当前参考汇率: 1.126451103</t>
  </si>
  <si>
    <t>总计：11087.82 CNY/
12489.89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</si>
  <si>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</si>
  <si>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</si>
  <si>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</si>
  <si>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</si>
  <si>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</si>
  <si>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</si>
  <si>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</si>
  <si>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</si>
  <si>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</si>
  <si>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</si>
  <si>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</si>
  <si>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</si>
  <si>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</si>
  <si>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</si>
  <si>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</si>
  <si>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</si>
  <si>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</si>
  <si>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</si>
  <si>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</si>
  <si>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2023-04-26</t>
  </si>
  <si>
    <t>3290653</t>
  </si>
  <si>
    <t>广州珀丽酒店</t>
  </si>
  <si>
    <t>2023-04-27</t>
  </si>
  <si>
    <t>退房日周结</t>
  </si>
  <si>
    <t>596.91</t>
  </si>
  <si>
    <t>RMB</t>
  </si>
  <si>
    <t>0</t>
  </si>
  <si>
    <t>0.00</t>
  </si>
  <si>
    <t>携程国内直连(DD)</t>
  </si>
  <si>
    <t>01.011249</t>
  </si>
  <si>
    <t>2023-04-26 12:52:13</t>
  </si>
  <si>
    <t>否</t>
  </si>
  <si>
    <t>汇智国际旅游发展有限公司</t>
  </si>
  <si>
    <t>直连</t>
  </si>
  <si>
    <t>中国</t>
  </si>
  <si>
    <t>2023-04-25</t>
  </si>
  <si>
    <t>3285105</t>
  </si>
  <si>
    <t>780.73</t>
  </si>
  <si>
    <t>2023-04-25 08:51:08</t>
  </si>
  <si>
    <t>2023-04-20</t>
  </si>
  <si>
    <t>3263666</t>
  </si>
  <si>
    <t>香港九龙酒店</t>
  </si>
  <si>
    <t>Guo Enchao,Liu Qianqian</t>
  </si>
  <si>
    <t>1632.00</t>
  </si>
  <si>
    <t>2023-04-25 16:07:33</t>
  </si>
  <si>
    <t>直采</t>
  </si>
  <si>
    <t>2023-04-17</t>
  </si>
  <si>
    <t>3242036</t>
  </si>
  <si>
    <t>SANG NAIFEN</t>
  </si>
  <si>
    <t>1592.00</t>
  </si>
  <si>
    <t>2023-04-18 17:53:13</t>
  </si>
  <si>
    <t>3241753</t>
  </si>
  <si>
    <t>Liu Li,Zhou Ting</t>
  </si>
  <si>
    <t>2023-04-24</t>
  </si>
  <si>
    <t>2388.00</t>
  </si>
  <si>
    <t>2023-04-18 16:33:16</t>
  </si>
  <si>
    <t>3291504</t>
  </si>
  <si>
    <t>佛山顺德新世界酒店</t>
  </si>
  <si>
    <t>927.18</t>
  </si>
  <si>
    <t>2023-04-26 16:01:15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</si>
</sst>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14</xdr:col>
      <xdr:colOff>38100</xdr:colOff>
      <xdr:row>66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015365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45040</v>
      </c>
      <c r="G2" s="6">
        <v>45043</v>
      </c>
      <c r="H2" s="4">
        <v>1</v>
      </c>
      <c r="I2" s="4">
        <v>3</v>
      </c>
      <c r="J2" s="4">
        <v>3</v>
      </c>
      <c r="K2" s="4" t="s">
        <v>30</v>
      </c>
      <c r="L2" s="4">
        <v>2388</v>
      </c>
      <c r="M2" s="4">
        <v>2388</v>
      </c>
      <c r="N2" s="4" t="s">
        <v>31</v>
      </c>
      <c r="O2" s="4" t="s">
        <v>32</v>
      </c>
      <c r="P2" s="4" t="s">
        <v>33</v>
      </c>
      <c r="Q2" s="4">
        <v>0</v>
      </c>
      <c r="R2" s="7">
        <v>45033</v>
      </c>
      <c r="S2" s="6">
        <v>45058</v>
      </c>
      <c r="T2" s="4" t="s">
        <v>34</v>
      </c>
      <c r="U2" s="4">
        <v>2388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45041</v>
      </c>
      <c r="G3" s="6">
        <v>45043</v>
      </c>
      <c r="H3" s="4">
        <v>1</v>
      </c>
      <c r="I3" s="4">
        <v>2</v>
      </c>
      <c r="J3" s="4">
        <v>2</v>
      </c>
      <c r="K3" s="4" t="s">
        <v>30</v>
      </c>
      <c r="L3" s="4">
        <v>1592</v>
      </c>
      <c r="M3" s="4">
        <v>1592</v>
      </c>
      <c r="N3" s="4" t="s">
        <v>38</v>
      </c>
      <c r="O3" s="4" t="s">
        <v>32</v>
      </c>
      <c r="P3" s="4" t="s">
        <v>33</v>
      </c>
      <c r="Q3" s="4">
        <v>0</v>
      </c>
      <c r="R3" s="7">
        <v>45033</v>
      </c>
      <c r="S3" s="6">
        <v>45058</v>
      </c>
      <c r="T3" s="4" t="s">
        <v>34</v>
      </c>
      <c r="U3" s="4">
        <v>1592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45041</v>
      </c>
      <c r="G4" s="6">
        <v>45043</v>
      </c>
      <c r="H4" s="4">
        <v>1</v>
      </c>
      <c r="I4" s="4">
        <v>2</v>
      </c>
      <c r="J4" s="4">
        <v>2</v>
      </c>
      <c r="K4" s="4" t="s">
        <v>30</v>
      </c>
      <c r="L4" s="4">
        <v>1632</v>
      </c>
      <c r="M4" s="4">
        <v>1632</v>
      </c>
      <c r="N4" s="4" t="s">
        <v>41</v>
      </c>
      <c r="O4" s="4" t="s">
        <v>32</v>
      </c>
      <c r="P4" s="4" t="s">
        <v>33</v>
      </c>
      <c r="Q4" s="4">
        <v>0</v>
      </c>
      <c r="R4" s="7">
        <v>45036</v>
      </c>
      <c r="S4" s="6">
        <v>45058</v>
      </c>
      <c r="T4" s="4" t="s">
        <v>34</v>
      </c>
      <c r="U4" s="4">
        <v>1632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45042</v>
      </c>
      <c r="G5" s="6">
        <v>45043</v>
      </c>
      <c r="H5" s="4">
        <v>2</v>
      </c>
      <c r="I5" s="4">
        <v>1</v>
      </c>
      <c r="J5" s="4">
        <v>2</v>
      </c>
      <c r="K5" s="4" t="s">
        <v>30</v>
      </c>
      <c r="L5" s="4">
        <v>616</v>
      </c>
      <c r="M5" s="4">
        <v>616</v>
      </c>
      <c r="N5" s="4" t="s">
        <v>46</v>
      </c>
      <c r="O5" s="4" t="s">
        <v>32</v>
      </c>
      <c r="P5" s="4" t="s">
        <v>33</v>
      </c>
      <c r="Q5" s="4">
        <v>0</v>
      </c>
      <c r="R5" s="7">
        <v>45040</v>
      </c>
      <c r="S5" s="6">
        <v>45058</v>
      </c>
      <c r="T5" s="4" t="s">
        <v>34</v>
      </c>
      <c r="U5" s="4">
        <v>616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45042</v>
      </c>
      <c r="G6" s="6">
        <v>45043</v>
      </c>
      <c r="H6" s="4">
        <v>1</v>
      </c>
      <c r="I6" s="4">
        <v>1</v>
      </c>
      <c r="J6" s="4">
        <v>1</v>
      </c>
      <c r="K6" s="4" t="s">
        <v>30</v>
      </c>
      <c r="L6" s="4">
        <v>780.73</v>
      </c>
      <c r="M6" s="4">
        <v>780.73</v>
      </c>
      <c r="N6" s="4" t="s">
        <v>50</v>
      </c>
      <c r="O6" s="4" t="s">
        <v>32</v>
      </c>
      <c r="P6" s="4" t="s">
        <v>33</v>
      </c>
      <c r="Q6" s="4">
        <v>0</v>
      </c>
      <c r="R6" s="7">
        <v>45041</v>
      </c>
      <c r="S6" s="6">
        <v>45058</v>
      </c>
      <c r="T6" s="4" t="s">
        <v>34</v>
      </c>
      <c r="U6" s="4">
        <v>780.73</v>
      </c>
      <c r="V6" s="4">
        <v>0</v>
      </c>
      <c r="W6" s="4">
        <v>0</v>
      </c>
      <c r="X6" s="4" t="s">
        <v>51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44</v>
      </c>
      <c r="E7" s="4" t="s">
        <v>45</v>
      </c>
      <c r="F7" s="6">
        <v>45042</v>
      </c>
      <c r="G7" s="6">
        <v>45043</v>
      </c>
      <c r="H7" s="4">
        <v>2</v>
      </c>
      <c r="I7" s="4">
        <v>1</v>
      </c>
      <c r="J7" s="4">
        <v>2</v>
      </c>
      <c r="K7" s="4" t="s">
        <v>30</v>
      </c>
      <c r="L7" s="4">
        <v>616</v>
      </c>
      <c r="M7" s="4">
        <v>616</v>
      </c>
      <c r="N7" s="4" t="s">
        <v>53</v>
      </c>
      <c r="O7" s="4" t="s">
        <v>32</v>
      </c>
      <c r="P7" s="4" t="s">
        <v>33</v>
      </c>
      <c r="Q7" s="4">
        <v>0</v>
      </c>
      <c r="R7" s="7">
        <v>45041</v>
      </c>
      <c r="S7" s="6">
        <v>45058</v>
      </c>
      <c r="T7" s="4" t="s">
        <v>34</v>
      </c>
      <c r="U7" s="4">
        <v>616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44</v>
      </c>
      <c r="E8" s="4" t="s">
        <v>55</v>
      </c>
      <c r="F8" s="6">
        <v>45042</v>
      </c>
      <c r="G8" s="6">
        <v>45043</v>
      </c>
      <c r="H8" s="4">
        <v>2</v>
      </c>
      <c r="I8" s="4">
        <v>1</v>
      </c>
      <c r="J8" s="4">
        <v>2</v>
      </c>
      <c r="K8" s="4" t="s">
        <v>30</v>
      </c>
      <c r="L8" s="4">
        <v>658</v>
      </c>
      <c r="M8" s="4">
        <v>658</v>
      </c>
      <c r="N8" s="4" t="s">
        <v>56</v>
      </c>
      <c r="O8" s="4" t="s">
        <v>32</v>
      </c>
      <c r="P8" s="4" t="s">
        <v>33</v>
      </c>
      <c r="Q8" s="4">
        <v>0</v>
      </c>
      <c r="R8" s="7">
        <v>45041</v>
      </c>
      <c r="S8" s="6">
        <v>45058</v>
      </c>
      <c r="T8" s="4" t="s">
        <v>34</v>
      </c>
      <c r="U8" s="4">
        <v>658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44</v>
      </c>
      <c r="E9" s="4" t="s">
        <v>58</v>
      </c>
      <c r="F9" s="6">
        <v>45042</v>
      </c>
      <c r="G9" s="6">
        <v>45043</v>
      </c>
      <c r="H9" s="4">
        <v>1</v>
      </c>
      <c r="I9" s="4">
        <v>1</v>
      </c>
      <c r="J9" s="4">
        <v>1</v>
      </c>
      <c r="K9" s="4" t="s">
        <v>30</v>
      </c>
      <c r="L9" s="4">
        <v>329</v>
      </c>
      <c r="M9" s="4">
        <v>329</v>
      </c>
      <c r="N9" s="4" t="s">
        <v>59</v>
      </c>
      <c r="O9" s="4" t="s">
        <v>32</v>
      </c>
      <c r="P9" s="4" t="s">
        <v>33</v>
      </c>
      <c r="Q9" s="4">
        <v>0</v>
      </c>
      <c r="R9" s="7">
        <v>45041</v>
      </c>
      <c r="S9" s="6">
        <v>45058</v>
      </c>
      <c r="T9" s="4" t="s">
        <v>34</v>
      </c>
      <c r="U9" s="4">
        <v>329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44</v>
      </c>
      <c r="E10" s="4" t="s">
        <v>45</v>
      </c>
      <c r="F10" s="6">
        <v>45042</v>
      </c>
      <c r="G10" s="6">
        <v>45043</v>
      </c>
      <c r="H10" s="4">
        <v>1</v>
      </c>
      <c r="I10" s="4">
        <v>1</v>
      </c>
      <c r="J10" s="4">
        <v>1</v>
      </c>
      <c r="K10" s="4" t="s">
        <v>30</v>
      </c>
      <c r="L10" s="4">
        <v>308</v>
      </c>
      <c r="M10" s="4">
        <v>308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45042</v>
      </c>
      <c r="S10" s="6">
        <v>45058</v>
      </c>
      <c r="T10" s="4" t="s">
        <v>34</v>
      </c>
      <c r="U10" s="4">
        <v>308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60</v>
      </c>
      <c r="B11" s="4" t="s">
        <v>26</v>
      </c>
      <c r="C11" s="4" t="s">
        <v>62</v>
      </c>
      <c r="D11" s="4" t="s">
        <v>44</v>
      </c>
      <c r="E11" s="4" t="s">
        <v>45</v>
      </c>
      <c r="F11" s="6">
        <v>45042</v>
      </c>
      <c r="G11" s="6">
        <v>45043</v>
      </c>
      <c r="H11" s="4">
        <v>1</v>
      </c>
      <c r="I11" s="4">
        <v>1</v>
      </c>
      <c r="J11" s="4">
        <v>1</v>
      </c>
      <c r="K11" s="4" t="s">
        <v>30</v>
      </c>
      <c r="L11" s="4">
        <v>-308</v>
      </c>
      <c r="M11" s="4">
        <v>-308</v>
      </c>
      <c r="N11" s="4" t="s">
        <v>61</v>
      </c>
      <c r="O11" s="4" t="s">
        <v>32</v>
      </c>
      <c r="P11" s="4" t="s">
        <v>33</v>
      </c>
      <c r="Q11" s="4">
        <v>0</v>
      </c>
      <c r="R11" s="7">
        <v>45042</v>
      </c>
      <c r="S11" s="6">
        <v>45058</v>
      </c>
      <c r="T11" s="4" t="s">
        <v>34</v>
      </c>
      <c r="U11" s="4">
        <v>-308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63</v>
      </c>
      <c r="B12" s="4" t="s">
        <v>26</v>
      </c>
      <c r="C12" s="4" t="s">
        <v>27</v>
      </c>
      <c r="D12" s="4" t="s">
        <v>44</v>
      </c>
      <c r="E12" s="4" t="s">
        <v>45</v>
      </c>
      <c r="F12" s="6">
        <v>45042</v>
      </c>
      <c r="G12" s="6">
        <v>45043</v>
      </c>
      <c r="H12" s="4">
        <v>1</v>
      </c>
      <c r="I12" s="4">
        <v>1</v>
      </c>
      <c r="J12" s="4">
        <v>1</v>
      </c>
      <c r="K12" s="4" t="s">
        <v>30</v>
      </c>
      <c r="L12" s="4">
        <v>308</v>
      </c>
      <c r="M12" s="4">
        <v>308</v>
      </c>
      <c r="N12" s="4" t="s">
        <v>64</v>
      </c>
      <c r="O12" s="4" t="s">
        <v>32</v>
      </c>
      <c r="P12" s="4" t="s">
        <v>33</v>
      </c>
      <c r="Q12" s="4">
        <v>0</v>
      </c>
      <c r="R12" s="7">
        <v>45042</v>
      </c>
      <c r="S12" s="6">
        <v>45058</v>
      </c>
      <c r="T12" s="4" t="s">
        <v>34</v>
      </c>
      <c r="U12" s="4">
        <v>308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65</v>
      </c>
      <c r="B13" s="4" t="s">
        <v>26</v>
      </c>
      <c r="C13" s="4" t="s">
        <v>27</v>
      </c>
      <c r="D13" s="4" t="s">
        <v>44</v>
      </c>
      <c r="E13" s="4" t="s">
        <v>66</v>
      </c>
      <c r="F13" s="6">
        <v>45042</v>
      </c>
      <c r="G13" s="6">
        <v>45043</v>
      </c>
      <c r="H13" s="4">
        <v>1</v>
      </c>
      <c r="I13" s="4">
        <v>1</v>
      </c>
      <c r="J13" s="4">
        <v>1</v>
      </c>
      <c r="K13" s="4" t="s">
        <v>30</v>
      </c>
      <c r="L13" s="4">
        <v>322</v>
      </c>
      <c r="M13" s="4">
        <v>322</v>
      </c>
      <c r="N13" s="4" t="s">
        <v>67</v>
      </c>
      <c r="O13" s="4" t="s">
        <v>32</v>
      </c>
      <c r="P13" s="4" t="s">
        <v>33</v>
      </c>
      <c r="Q13" s="4">
        <v>0</v>
      </c>
      <c r="R13" s="7">
        <v>45042</v>
      </c>
      <c r="S13" s="6">
        <v>45058</v>
      </c>
      <c r="T13" s="4" t="s">
        <v>34</v>
      </c>
      <c r="U13" s="4">
        <v>322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68</v>
      </c>
      <c r="B14" s="4" t="s">
        <v>26</v>
      </c>
      <c r="C14" s="4" t="s">
        <v>27</v>
      </c>
      <c r="D14" s="4" t="s">
        <v>48</v>
      </c>
      <c r="E14" s="4" t="s">
        <v>69</v>
      </c>
      <c r="F14" s="6">
        <v>45042</v>
      </c>
      <c r="G14" s="6">
        <v>45043</v>
      </c>
      <c r="H14" s="4">
        <v>1</v>
      </c>
      <c r="I14" s="4">
        <v>1</v>
      </c>
      <c r="J14" s="4">
        <v>1</v>
      </c>
      <c r="K14" s="4" t="s">
        <v>30</v>
      </c>
      <c r="L14" s="4">
        <v>596.91</v>
      </c>
      <c r="M14" s="4">
        <v>596.91</v>
      </c>
      <c r="N14" s="4" t="s">
        <v>70</v>
      </c>
      <c r="O14" s="4" t="s">
        <v>32</v>
      </c>
      <c r="P14" s="4" t="s">
        <v>33</v>
      </c>
      <c r="Q14" s="4">
        <v>0</v>
      </c>
      <c r="R14" s="7">
        <v>45042</v>
      </c>
      <c r="S14" s="6">
        <v>45058</v>
      </c>
      <c r="T14" s="4" t="s">
        <v>34</v>
      </c>
      <c r="U14" s="4">
        <v>596.91</v>
      </c>
      <c r="V14" s="4">
        <v>0</v>
      </c>
      <c r="W14" s="4">
        <v>0</v>
      </c>
      <c r="X14" s="4" t="s">
        <v>71</v>
      </c>
      <c r="Y14" s="4" t="s">
        <v>36</v>
      </c>
    </row>
    <row r="15" s="4" customFormat="1" spans="1:25">
      <c r="A15" s="4" t="s">
        <v>72</v>
      </c>
      <c r="B15" s="4" t="s">
        <v>26</v>
      </c>
      <c r="C15" s="4" t="s">
        <v>27</v>
      </c>
      <c r="D15" s="4" t="s">
        <v>44</v>
      </c>
      <c r="E15" s="4" t="s">
        <v>66</v>
      </c>
      <c r="F15" s="6">
        <v>45042</v>
      </c>
      <c r="G15" s="6">
        <v>45043</v>
      </c>
      <c r="H15" s="4">
        <v>1</v>
      </c>
      <c r="I15" s="4">
        <v>1</v>
      </c>
      <c r="J15" s="4">
        <v>1</v>
      </c>
      <c r="K15" s="4" t="s">
        <v>30</v>
      </c>
      <c r="L15" s="4">
        <v>322</v>
      </c>
      <c r="M15" s="4">
        <v>322</v>
      </c>
      <c r="N15" s="4" t="s">
        <v>73</v>
      </c>
      <c r="O15" s="4" t="s">
        <v>32</v>
      </c>
      <c r="P15" s="4" t="s">
        <v>33</v>
      </c>
      <c r="Q15" s="4">
        <v>0</v>
      </c>
      <c r="R15" s="7">
        <v>45042</v>
      </c>
      <c r="S15" s="6">
        <v>45058</v>
      </c>
      <c r="T15" s="4" t="s">
        <v>34</v>
      </c>
      <c r="U15" s="4">
        <v>322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74</v>
      </c>
      <c r="B16" s="4" t="s">
        <v>26</v>
      </c>
      <c r="C16" s="4" t="s">
        <v>27</v>
      </c>
      <c r="D16" s="4" t="s">
        <v>75</v>
      </c>
      <c r="E16" s="4" t="s">
        <v>76</v>
      </c>
      <c r="F16" s="6">
        <v>45042</v>
      </c>
      <c r="G16" s="6">
        <v>45043</v>
      </c>
      <c r="H16" s="4">
        <v>3</v>
      </c>
      <c r="I16" s="4">
        <v>1</v>
      </c>
      <c r="J16" s="4">
        <v>3</v>
      </c>
      <c r="K16" s="4" t="s">
        <v>30</v>
      </c>
      <c r="L16" s="4">
        <v>927.18</v>
      </c>
      <c r="M16" s="4">
        <v>927.18</v>
      </c>
      <c r="N16" s="4" t="s">
        <v>77</v>
      </c>
      <c r="O16" s="4" t="s">
        <v>32</v>
      </c>
      <c r="P16" s="4" t="s">
        <v>33</v>
      </c>
      <c r="Q16" s="4">
        <v>0</v>
      </c>
      <c r="R16" s="7">
        <v>45042</v>
      </c>
      <c r="S16" s="6">
        <v>45058</v>
      </c>
      <c r="T16" s="4" t="s">
        <v>34</v>
      </c>
      <c r="U16" s="4">
        <v>927.18</v>
      </c>
      <c r="V16" s="4">
        <v>0</v>
      </c>
      <c r="W16" s="4">
        <v>0</v>
      </c>
      <c r="X16" s="4" t="s">
        <v>78</v>
      </c>
      <c r="Y1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"/>
  <sheetViews>
    <sheetView tabSelected="1" workbookViewId="0">
      <selection activeCell="A23" sqref="A23:D2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H1" s="4" t="s">
        <v>79</v>
      </c>
    </row>
    <row r="2" s="4" customFormat="1" spans="1:9">
      <c r="A2" s="5">
        <v>999223705804279</v>
      </c>
      <c r="B2" s="6">
        <v>45040</v>
      </c>
      <c r="C2" s="6">
        <v>45043</v>
      </c>
      <c r="D2" s="4">
        <v>2388</v>
      </c>
      <c r="E2" s="4" t="str">
        <f>VLOOKUP(A2,HOP!A:L,12,0)</f>
        <v>2388.00</v>
      </c>
      <c r="F2" s="4" t="str">
        <f>VLOOKUP(A2,HOP!A:C,3,0)</f>
        <v>3241753</v>
      </c>
      <c r="G2" s="4">
        <f>D2-E2</f>
        <v>0</v>
      </c>
      <c r="H2" s="4" t="str">
        <f>$H$1&amp;F2</f>
        <v>，3241753</v>
      </c>
      <c r="I2" s="4" t="str">
        <f>VLOOKUP(A2,HOP!A:U,21,0)</f>
        <v>直采</v>
      </c>
    </row>
    <row r="3" s="4" customFormat="1" spans="1:9">
      <c r="A3" s="5">
        <v>999223708130850</v>
      </c>
      <c r="B3" s="6">
        <v>45041</v>
      </c>
      <c r="C3" s="6">
        <v>45043</v>
      </c>
      <c r="D3" s="4">
        <v>1592</v>
      </c>
      <c r="E3" s="4" t="str">
        <f>VLOOKUP(A3,HOP!A:L,12,0)</f>
        <v>1592.00</v>
      </c>
      <c r="F3" s="4" t="str">
        <f>VLOOKUP(A3,HOP!A:C,3,0)</f>
        <v>3242036</v>
      </c>
      <c r="G3" s="4">
        <f t="shared" ref="G3:G15" si="0">D3-E3</f>
        <v>0</v>
      </c>
      <c r="H3" s="4" t="str">
        <f t="shared" ref="H3:H15" si="1">$H$1&amp;F3</f>
        <v>，3242036</v>
      </c>
      <c r="I3" s="4" t="str">
        <f>VLOOKUP(A3,HOP!A:U,21,0)</f>
        <v>直采</v>
      </c>
    </row>
    <row r="4" s="4" customFormat="1" spans="1:9">
      <c r="A4" s="5">
        <v>999223765861100</v>
      </c>
      <c r="B4" s="6">
        <v>45041</v>
      </c>
      <c r="C4" s="6">
        <v>45043</v>
      </c>
      <c r="D4" s="4">
        <v>1632</v>
      </c>
      <c r="E4" s="4" t="str">
        <f>VLOOKUP(A4,HOP!A:L,12,0)</f>
        <v>1632.00</v>
      </c>
      <c r="F4" s="4" t="str">
        <f>VLOOKUP(A4,HOP!A:C,3,0)</f>
        <v>3263666</v>
      </c>
      <c r="G4" s="4">
        <f t="shared" si="0"/>
        <v>0</v>
      </c>
      <c r="H4" s="4" t="str">
        <f t="shared" si="1"/>
        <v>，3263666</v>
      </c>
      <c r="I4" s="4" t="str">
        <f>VLOOKUP(A4,HOP!A:U,21,0)</f>
        <v>直采</v>
      </c>
    </row>
    <row r="5" s="4" customFormat="1" hidden="1" spans="1:10">
      <c r="A5" s="8" t="s">
        <v>80</v>
      </c>
      <c r="B5" s="6">
        <v>45042</v>
      </c>
      <c r="C5" s="6">
        <v>45043</v>
      </c>
      <c r="D5" s="4">
        <v>616</v>
      </c>
      <c r="E5" s="4">
        <v>616</v>
      </c>
      <c r="F5" s="9" t="s">
        <v>81</v>
      </c>
      <c r="G5" s="4">
        <f t="shared" si="0"/>
        <v>0</v>
      </c>
      <c r="H5" s="4" t="str">
        <f t="shared" si="1"/>
        <v>，202304242119420021</v>
      </c>
      <c r="I5" s="4" t="e">
        <f>VLOOKUP(A5,HOP!A:U,21,0)</f>
        <v>#N/A</v>
      </c>
      <c r="J5" s="4">
        <v>4.24</v>
      </c>
    </row>
    <row r="6" s="4" customFormat="1" spans="1:9">
      <c r="A6" s="5">
        <v>999223833716683</v>
      </c>
      <c r="B6" s="6">
        <v>45042</v>
      </c>
      <c r="C6" s="6">
        <v>45043</v>
      </c>
      <c r="D6" s="4">
        <v>780.73</v>
      </c>
      <c r="E6" s="4" t="str">
        <f>VLOOKUP(A6,HOP!A:L,12,0)</f>
        <v>780.73</v>
      </c>
      <c r="F6" s="4" t="str">
        <f>VLOOKUP(A6,HOP!A:C,3,0)</f>
        <v>3285105</v>
      </c>
      <c r="G6" s="4">
        <f t="shared" si="0"/>
        <v>0</v>
      </c>
      <c r="H6" s="4" t="str">
        <f t="shared" si="1"/>
        <v>，3285105</v>
      </c>
      <c r="I6" s="4" t="str">
        <f>VLOOKUP(A6,HOP!A:U,21,0)</f>
        <v>直连</v>
      </c>
    </row>
    <row r="7" s="4" customFormat="1" hidden="1" spans="1:10">
      <c r="A7" s="8" t="s">
        <v>82</v>
      </c>
      <c r="B7" s="6">
        <v>45042</v>
      </c>
      <c r="C7" s="6">
        <v>45043</v>
      </c>
      <c r="D7" s="4">
        <v>616</v>
      </c>
      <c r="E7" s="4">
        <v>616</v>
      </c>
      <c r="F7" s="9" t="s">
        <v>83</v>
      </c>
      <c r="G7" s="4">
        <f t="shared" si="0"/>
        <v>0</v>
      </c>
      <c r="H7" s="4" t="str">
        <f t="shared" si="1"/>
        <v>，202304251731520021</v>
      </c>
      <c r="I7" s="4" t="e">
        <f>VLOOKUP(A7,HOP!A:U,21,0)</f>
        <v>#N/A</v>
      </c>
      <c r="J7" s="4">
        <v>4.25</v>
      </c>
    </row>
    <row r="8" s="4" customFormat="1" hidden="1" spans="1:10">
      <c r="A8" s="8" t="s">
        <v>84</v>
      </c>
      <c r="B8" s="6">
        <v>45042</v>
      </c>
      <c r="C8" s="6">
        <v>45043</v>
      </c>
      <c r="D8" s="4">
        <v>658</v>
      </c>
      <c r="E8" s="4">
        <v>658</v>
      </c>
      <c r="F8" s="9" t="s">
        <v>85</v>
      </c>
      <c r="G8" s="4">
        <f t="shared" si="0"/>
        <v>0</v>
      </c>
      <c r="H8" s="4" t="str">
        <f t="shared" si="1"/>
        <v>，202304252331060071</v>
      </c>
      <c r="I8" s="4" t="e">
        <f>VLOOKUP(A8,HOP!A:U,21,0)</f>
        <v>#N/A</v>
      </c>
      <c r="J8" s="4">
        <v>4.25</v>
      </c>
    </row>
    <row r="9" s="4" customFormat="1" hidden="1" spans="1:10">
      <c r="A9" s="8" t="s">
        <v>86</v>
      </c>
      <c r="B9" s="6">
        <v>45042</v>
      </c>
      <c r="C9" s="6">
        <v>45043</v>
      </c>
      <c r="D9" s="4">
        <v>329</v>
      </c>
      <c r="E9" s="4">
        <v>329</v>
      </c>
      <c r="F9" s="9" t="s">
        <v>87</v>
      </c>
      <c r="G9" s="4">
        <f t="shared" si="0"/>
        <v>0</v>
      </c>
      <c r="H9" s="4" t="str">
        <f t="shared" si="1"/>
        <v>，202304252352320021</v>
      </c>
      <c r="I9" s="4" t="e">
        <f>VLOOKUP(A9,HOP!A:U,21,0)</f>
        <v>#N/A</v>
      </c>
      <c r="J9" s="4">
        <v>4.25</v>
      </c>
    </row>
    <row r="10" s="4" customFormat="1" hidden="1" spans="1:9">
      <c r="A10" s="5">
        <v>999223849953898</v>
      </c>
      <c r="B10" s="6">
        <v>45042</v>
      </c>
      <c r="C10" s="6">
        <v>45043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10">
      <c r="A11" s="8" t="s">
        <v>88</v>
      </c>
      <c r="B11" s="6">
        <v>45042</v>
      </c>
      <c r="C11" s="6">
        <v>45043</v>
      </c>
      <c r="D11" s="4">
        <v>308</v>
      </c>
      <c r="E11" s="4">
        <v>308</v>
      </c>
      <c r="F11" s="9" t="s">
        <v>89</v>
      </c>
      <c r="G11" s="4">
        <f t="shared" si="0"/>
        <v>0</v>
      </c>
      <c r="H11" s="4" t="str">
        <f t="shared" si="1"/>
        <v>，202304260837550025</v>
      </c>
      <c r="I11" s="4" t="e">
        <f>VLOOKUP(A11,HOP!A:U,21,0)</f>
        <v>#N/A</v>
      </c>
      <c r="J11" s="4">
        <v>4.26</v>
      </c>
    </row>
    <row r="12" s="4" customFormat="1" hidden="1" spans="1:10">
      <c r="A12" s="8" t="s">
        <v>90</v>
      </c>
      <c r="B12" s="6">
        <v>45042</v>
      </c>
      <c r="C12" s="6">
        <v>45043</v>
      </c>
      <c r="D12" s="4">
        <v>322</v>
      </c>
      <c r="E12" s="4">
        <v>322</v>
      </c>
      <c r="F12" s="9" t="s">
        <v>91</v>
      </c>
      <c r="G12" s="4">
        <f t="shared" si="0"/>
        <v>0</v>
      </c>
      <c r="H12" s="4" t="str">
        <f t="shared" si="1"/>
        <v>，202304261125150069</v>
      </c>
      <c r="I12" s="4" t="e">
        <f>VLOOKUP(A12,HOP!A:U,21,0)</f>
        <v>#N/A</v>
      </c>
      <c r="J12" s="4">
        <v>4.26</v>
      </c>
    </row>
    <row r="13" s="4" customFormat="1" spans="1:9">
      <c r="A13" s="5">
        <v>999223855502879</v>
      </c>
      <c r="B13" s="6">
        <v>45042</v>
      </c>
      <c r="C13" s="6">
        <v>45043</v>
      </c>
      <c r="D13" s="4">
        <v>596.91</v>
      </c>
      <c r="E13" s="4" t="str">
        <f>VLOOKUP(A13,HOP!A:L,12,0)</f>
        <v>596.91</v>
      </c>
      <c r="F13" s="4" t="str">
        <f>VLOOKUP(A13,HOP!A:C,3,0)</f>
        <v>3290653</v>
      </c>
      <c r="G13" s="4">
        <f t="shared" si="0"/>
        <v>0</v>
      </c>
      <c r="H13" s="4" t="str">
        <f t="shared" si="1"/>
        <v>，3290653</v>
      </c>
      <c r="I13" s="4" t="str">
        <f>VLOOKUP(A13,HOP!A:U,21,0)</f>
        <v>直连</v>
      </c>
    </row>
    <row r="14" s="4" customFormat="1" hidden="1" spans="1:10">
      <c r="A14" s="8" t="s">
        <v>92</v>
      </c>
      <c r="B14" s="6">
        <v>45042</v>
      </c>
      <c r="C14" s="6">
        <v>45043</v>
      </c>
      <c r="D14" s="4">
        <v>322</v>
      </c>
      <c r="E14" s="4">
        <v>322</v>
      </c>
      <c r="F14" s="9" t="s">
        <v>93</v>
      </c>
      <c r="G14" s="4">
        <f t="shared" si="0"/>
        <v>0</v>
      </c>
      <c r="H14" s="4" t="str">
        <f t="shared" si="1"/>
        <v>，202304261518250076</v>
      </c>
      <c r="I14" s="4" t="e">
        <f>VLOOKUP(A14,HOP!A:U,21,0)</f>
        <v>#N/A</v>
      </c>
      <c r="J14" s="4">
        <v>4.26</v>
      </c>
    </row>
    <row r="15" s="4" customFormat="1" spans="1:9">
      <c r="A15" s="5">
        <v>999223858028066</v>
      </c>
      <c r="B15" s="6">
        <v>45042</v>
      </c>
      <c r="C15" s="6">
        <v>45043</v>
      </c>
      <c r="D15" s="4">
        <v>927.18</v>
      </c>
      <c r="E15" s="4" t="str">
        <f>VLOOKUP(A15,HOP!A:L,12,0)</f>
        <v>927.18</v>
      </c>
      <c r="F15" s="4" t="str">
        <f>VLOOKUP(A15,HOP!A:C,3,0)</f>
        <v>3291504</v>
      </c>
      <c r="G15" s="4">
        <f t="shared" si="0"/>
        <v>0</v>
      </c>
      <c r="H15" s="4" t="str">
        <f t="shared" si="1"/>
        <v>，3291504</v>
      </c>
      <c r="I15" s="4" t="str">
        <f>VLOOKUP(A15,HOP!A:U,21,0)</f>
        <v>直连</v>
      </c>
    </row>
    <row r="17" spans="4:4">
      <c r="D17" s="4">
        <f>SUM(D2:D16)</f>
        <v>11087.82</v>
      </c>
    </row>
    <row r="23" spans="1:4">
      <c r="A23" s="4" t="s">
        <v>94</v>
      </c>
      <c r="C23" s="4">
        <v>5612</v>
      </c>
      <c r="D23" s="4">
        <v>6321.64</v>
      </c>
    </row>
    <row r="24" spans="1:4">
      <c r="A24" s="4" t="s">
        <v>95</v>
      </c>
      <c r="C24" s="4">
        <v>2304.82</v>
      </c>
      <c r="D24" s="4">
        <v>2596.27</v>
      </c>
    </row>
    <row r="25" spans="1:4">
      <c r="A25" s="4" t="s">
        <v>96</v>
      </c>
      <c r="C25" s="4">
        <v>3171</v>
      </c>
      <c r="D25" s="4">
        <v>3571.98</v>
      </c>
    </row>
    <row r="26" spans="1:4">
      <c r="A26" s="4" t="s">
        <v>97</v>
      </c>
      <c r="C26" s="4">
        <f>SUBTOTAL(9,C23:C25)</f>
        <v>11087.82</v>
      </c>
      <c r="D26" s="4">
        <f>SUBTOTAL(9,D23:D25)</f>
        <v>12489.89</v>
      </c>
    </row>
    <row r="27" spans="1:1">
      <c r="A27" s="4" t="s">
        <v>98</v>
      </c>
    </row>
  </sheetData>
  <autoFilter ref="A1:XFD17">
    <filterColumn colId="3">
      <filters blank="1">
        <filter val="596.91"/>
        <filter val="322"/>
        <filter val="1592"/>
        <filter val="1632"/>
        <filter val="11087.82"/>
        <filter val="780.73"/>
        <filter val="616"/>
        <filter val="308"/>
        <filter val="658"/>
        <filter val="2388"/>
        <filter val="927.18"/>
        <filter val="329"/>
      </filters>
    </filterColumn>
    <filterColumn colId="8">
      <filters blank="1"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99</v>
      </c>
      <c r="B1" s="2" t="s">
        <v>100</v>
      </c>
      <c r="C1" s="2" t="s">
        <v>101</v>
      </c>
      <c r="D1" s="2" t="s">
        <v>102</v>
      </c>
      <c r="E1" s="2" t="s">
        <v>13</v>
      </c>
      <c r="F1" s="2" t="s">
        <v>5</v>
      </c>
      <c r="G1" s="2" t="s">
        <v>6</v>
      </c>
      <c r="H1" s="2" t="s">
        <v>103</v>
      </c>
      <c r="I1" s="2" t="s">
        <v>104</v>
      </c>
      <c r="J1" s="2" t="s">
        <v>105</v>
      </c>
      <c r="K1" s="2" t="s">
        <v>106</v>
      </c>
      <c r="L1" s="2" t="s">
        <v>107</v>
      </c>
      <c r="M1" s="2" t="s">
        <v>108</v>
      </c>
      <c r="N1" s="2" t="s">
        <v>109</v>
      </c>
      <c r="O1" s="2" t="s">
        <v>110</v>
      </c>
      <c r="P1" s="2" t="s">
        <v>111</v>
      </c>
      <c r="Q1" s="2" t="s">
        <v>112</v>
      </c>
      <c r="R1" s="2" t="s">
        <v>113</v>
      </c>
      <c r="S1" s="2" t="s">
        <v>114</v>
      </c>
      <c r="T1" s="2" t="s">
        <v>115</v>
      </c>
      <c r="U1" s="2" t="s">
        <v>116</v>
      </c>
      <c r="V1" s="2" t="s">
        <v>117</v>
      </c>
    </row>
    <row r="2" s="1" customFormat="1" spans="1:22">
      <c r="A2" s="3">
        <v>999223855502879</v>
      </c>
      <c r="B2" s="1" t="s">
        <v>118</v>
      </c>
      <c r="C2" s="1" t="s">
        <v>119</v>
      </c>
      <c r="D2" s="1" t="s">
        <v>120</v>
      </c>
      <c r="E2" s="1" t="s">
        <v>70</v>
      </c>
      <c r="F2" s="1" t="s">
        <v>118</v>
      </c>
      <c r="G2" s="1" t="s">
        <v>121</v>
      </c>
      <c r="H2" s="1" t="s">
        <v>122</v>
      </c>
      <c r="I2" s="1" t="s">
        <v>123</v>
      </c>
      <c r="J2" s="1" t="s">
        <v>124</v>
      </c>
      <c r="K2" s="1" t="s">
        <v>123</v>
      </c>
      <c r="L2" s="1" t="s">
        <v>123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  <c r="U2" s="1" t="s">
        <v>132</v>
      </c>
      <c r="V2" s="1" t="s">
        <v>133</v>
      </c>
    </row>
    <row r="3" s="1" customFormat="1" spans="1:22">
      <c r="A3" s="3">
        <v>999223833716683</v>
      </c>
      <c r="B3" s="1" t="s">
        <v>134</v>
      </c>
      <c r="C3" s="1" t="s">
        <v>135</v>
      </c>
      <c r="D3" s="1" t="s">
        <v>120</v>
      </c>
      <c r="E3" s="1" t="s">
        <v>50</v>
      </c>
      <c r="F3" s="1" t="s">
        <v>118</v>
      </c>
      <c r="G3" s="1" t="s">
        <v>121</v>
      </c>
      <c r="H3" s="1" t="s">
        <v>122</v>
      </c>
      <c r="I3" s="1" t="s">
        <v>136</v>
      </c>
      <c r="J3" s="1" t="s">
        <v>124</v>
      </c>
      <c r="K3" s="1" t="s">
        <v>136</v>
      </c>
      <c r="L3" s="1" t="s">
        <v>136</v>
      </c>
      <c r="M3" s="1" t="s">
        <v>125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137</v>
      </c>
      <c r="S3" s="1" t="s">
        <v>130</v>
      </c>
      <c r="T3" s="1" t="s">
        <v>131</v>
      </c>
      <c r="U3" s="1" t="s">
        <v>132</v>
      </c>
      <c r="V3" s="1" t="s">
        <v>133</v>
      </c>
    </row>
    <row r="4" s="1" customFormat="1" spans="1:22">
      <c r="A4" s="3">
        <v>999223765861100</v>
      </c>
      <c r="B4" s="1" t="s">
        <v>138</v>
      </c>
      <c r="C4" s="1" t="s">
        <v>139</v>
      </c>
      <c r="D4" s="1" t="s">
        <v>140</v>
      </c>
      <c r="E4" s="1" t="s">
        <v>141</v>
      </c>
      <c r="F4" s="1" t="s">
        <v>134</v>
      </c>
      <c r="G4" s="1" t="s">
        <v>121</v>
      </c>
      <c r="H4" s="1" t="s">
        <v>122</v>
      </c>
      <c r="I4" s="1" t="s">
        <v>142</v>
      </c>
      <c r="J4" s="1" t="s">
        <v>124</v>
      </c>
      <c r="K4" s="1" t="s">
        <v>142</v>
      </c>
      <c r="L4" s="1" t="s">
        <v>142</v>
      </c>
      <c r="M4" s="1" t="s">
        <v>125</v>
      </c>
      <c r="N4" s="1" t="s">
        <v>125</v>
      </c>
      <c r="O4" s="1" t="s">
        <v>126</v>
      </c>
      <c r="P4" s="1" t="s">
        <v>127</v>
      </c>
      <c r="Q4" s="1" t="s">
        <v>128</v>
      </c>
      <c r="R4" s="1" t="s">
        <v>143</v>
      </c>
      <c r="S4" s="1" t="s">
        <v>130</v>
      </c>
      <c r="T4" s="1" t="s">
        <v>131</v>
      </c>
      <c r="U4" s="1" t="s">
        <v>144</v>
      </c>
      <c r="V4" s="1" t="s">
        <v>133</v>
      </c>
    </row>
    <row r="5" s="1" customFormat="1" spans="1:22">
      <c r="A5" s="3">
        <v>999223708130850</v>
      </c>
      <c r="B5" s="1" t="s">
        <v>145</v>
      </c>
      <c r="C5" s="1" t="s">
        <v>146</v>
      </c>
      <c r="D5" s="1" t="s">
        <v>140</v>
      </c>
      <c r="E5" s="1" t="s">
        <v>147</v>
      </c>
      <c r="F5" s="1" t="s">
        <v>134</v>
      </c>
      <c r="G5" s="1" t="s">
        <v>121</v>
      </c>
      <c r="H5" s="1" t="s">
        <v>122</v>
      </c>
      <c r="I5" s="1" t="s">
        <v>148</v>
      </c>
      <c r="J5" s="1" t="s">
        <v>124</v>
      </c>
      <c r="K5" s="1" t="s">
        <v>148</v>
      </c>
      <c r="L5" s="1" t="s">
        <v>148</v>
      </c>
      <c r="M5" s="1" t="s">
        <v>125</v>
      </c>
      <c r="N5" s="1" t="s">
        <v>125</v>
      </c>
      <c r="O5" s="1" t="s">
        <v>126</v>
      </c>
      <c r="P5" s="1" t="s">
        <v>127</v>
      </c>
      <c r="Q5" s="1" t="s">
        <v>128</v>
      </c>
      <c r="R5" s="1" t="s">
        <v>149</v>
      </c>
      <c r="S5" s="1" t="s">
        <v>130</v>
      </c>
      <c r="T5" s="1" t="s">
        <v>131</v>
      </c>
      <c r="U5" s="1" t="s">
        <v>144</v>
      </c>
      <c r="V5" s="1" t="s">
        <v>133</v>
      </c>
    </row>
    <row r="6" s="1" customFormat="1" spans="1:22">
      <c r="A6" s="3">
        <v>999223705804279</v>
      </c>
      <c r="B6" s="1" t="s">
        <v>145</v>
      </c>
      <c r="C6" s="1" t="s">
        <v>150</v>
      </c>
      <c r="D6" s="1" t="s">
        <v>140</v>
      </c>
      <c r="E6" s="1" t="s">
        <v>151</v>
      </c>
      <c r="F6" s="1" t="s">
        <v>152</v>
      </c>
      <c r="G6" s="1" t="s">
        <v>121</v>
      </c>
      <c r="H6" s="1" t="s">
        <v>122</v>
      </c>
      <c r="I6" s="1" t="s">
        <v>153</v>
      </c>
      <c r="J6" s="1" t="s">
        <v>124</v>
      </c>
      <c r="K6" s="1" t="s">
        <v>153</v>
      </c>
      <c r="L6" s="1" t="s">
        <v>153</v>
      </c>
      <c r="M6" s="1" t="s">
        <v>125</v>
      </c>
      <c r="N6" s="1" t="s">
        <v>125</v>
      </c>
      <c r="O6" s="1" t="s">
        <v>126</v>
      </c>
      <c r="P6" s="1" t="s">
        <v>127</v>
      </c>
      <c r="Q6" s="1" t="s">
        <v>128</v>
      </c>
      <c r="R6" s="1" t="s">
        <v>154</v>
      </c>
      <c r="S6" s="1" t="s">
        <v>130</v>
      </c>
      <c r="T6" s="1" t="s">
        <v>131</v>
      </c>
      <c r="U6" s="1" t="s">
        <v>144</v>
      </c>
      <c r="V6" s="1" t="s">
        <v>133</v>
      </c>
    </row>
    <row r="7" s="1" customFormat="1" spans="1:22">
      <c r="A7" s="3">
        <v>999223858028066</v>
      </c>
      <c r="B7" s="1" t="s">
        <v>118</v>
      </c>
      <c r="C7" s="1" t="s">
        <v>155</v>
      </c>
      <c r="D7" s="1" t="s">
        <v>156</v>
      </c>
      <c r="E7" s="1" t="s">
        <v>77</v>
      </c>
      <c r="F7" s="1" t="s">
        <v>118</v>
      </c>
      <c r="G7" s="1" t="s">
        <v>121</v>
      </c>
      <c r="H7" s="1" t="s">
        <v>122</v>
      </c>
      <c r="I7" s="1" t="s">
        <v>157</v>
      </c>
      <c r="J7" s="1" t="s">
        <v>124</v>
      </c>
      <c r="K7" s="1" t="s">
        <v>157</v>
      </c>
      <c r="L7" s="1" t="s">
        <v>157</v>
      </c>
      <c r="M7" s="1" t="s">
        <v>125</v>
      </c>
      <c r="N7" s="1" t="s">
        <v>125</v>
      </c>
      <c r="O7" s="1" t="s">
        <v>126</v>
      </c>
      <c r="P7" s="1" t="s">
        <v>127</v>
      </c>
      <c r="Q7" s="1" t="s">
        <v>128</v>
      </c>
      <c r="R7" s="1" t="s">
        <v>158</v>
      </c>
      <c r="S7" s="1" t="s">
        <v>130</v>
      </c>
      <c r="T7" s="1" t="s">
        <v>131</v>
      </c>
      <c r="U7" s="1" t="s">
        <v>132</v>
      </c>
      <c r="V7" s="1" t="s">
        <v>133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2023-05-12T01:22:59Z</dcterms:created>
  <dcterms:modified xsi:type="dcterms:W3CDTF">2023-05-12T01:35:30Z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99D7AF518ACF464EBA6B4D5CEFD700C4_12</vt:lpwstr>
  </property>
  <property fmtid="{D5CDD505-2E9C-101B-9397-08002B2CF9AE}" pid="3" name="KSOProductBuildVer">
    <vt:lpwstr>2052-11.1.0.14036</vt:lpwstr>
  </property>
</Properties>
</file>