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<sst xmlns="http://schemas.openxmlformats.org/spreadsheetml/2006/main" count="156" uniqueCount="108">
  <si>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</si>
  <si>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</si>
  <si>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</si>
  <si>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</si>
  <si>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</si>
  <si>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</si>
  <si>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</si>
  <si>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</si>
  <si>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</si>
  <si>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</si>
  <si>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</si>
  <si>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</si>
  <si>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</si>
  <si>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</si>
  <si>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</si>
  <si>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</si>
  <si>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</si>
  <si>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</si>
  <si>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</si>
  <si>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</si>
  <si>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</si>
  <si>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</si>
  <si>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</si>
  <si>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</si>
  <si>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</si>
  <si>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999222342397941	</t>
  </si>
  <si>
    <t>Ctrip</t>
  </si>
  <si>
    <t>正常</t>
  </si>
  <si>
    <t>[曼谷]艺术酒店 (政府卫生认证)(Arte Hotel (SHA Plus+))(37201483)</t>
  </si>
  <si>
    <t>豪华双床房&lt;2人入住&gt;&lt;不退款&gt;</t>
  </si>
  <si>
    <t>USD</t>
  </si>
  <si>
    <t>BOON KHEE/KOH,BOON KHEE/KOH</t>
  </si>
  <si>
    <t>CA5326230512USD</t>
  </si>
  <si>
    <t>未提现</t>
  </si>
  <si>
    <t>携程开票</t>
  </si>
  <si>
    <t xml:space="preserve">2976397	</t>
  </si>
  <si>
    <t xml:space="preserve">HGUConf1445438330	</t>
  </si>
  <si>
    <t xml:space="preserve">999223700860069	</t>
  </si>
  <si>
    <t>[曼谷]曼谷林布兰套房酒店(Rembrandt Hotel and Suites Bangkok)(44800781)</t>
  </si>
  <si>
    <t>高级房&lt;1&gt;&lt;2人入住&gt;&lt;不退款&gt;</t>
  </si>
  <si>
    <t>IM/HYUNWOO</t>
  </si>
  <si>
    <t xml:space="preserve">3240906	</t>
  </si>
  <si>
    <t xml:space="preserve">	</t>
  </si>
  <si>
    <t xml:space="preserve">999224029897810	</t>
  </si>
  <si>
    <t>[亚罗士打]莱维拉治商务酒店（班达尔巴鲁美贡）(The Leverage Business Hotel - Bandar Baru Mergong)(48376933)</t>
  </si>
  <si>
    <t>标准客房, 1 张大床, 无窗&lt;2人入住&gt;&lt;不退款&gt;</t>
  </si>
  <si>
    <t>che muhammad/fazanee,che muhammad/fazanee</t>
  </si>
  <si>
    <t xml:space="preserve">3334564	</t>
  </si>
  <si>
    <t xml:space="preserve">-4421327	</t>
  </si>
  <si>
    <t>,</t>
  </si>
  <si>
    <t>USD 348</t>
  </si>
  <si>
    <t>A230512093248911</t>
  </si>
  <si>
    <t>A230512093359911</t>
  </si>
  <si>
    <t>USD / HKD 当前参考汇率: 7.83841</t>
  </si>
  <si>
    <t>总计：348 USD/
2727.77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</si>
  <si>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</si>
  <si>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</si>
  <si>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</si>
  <si>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</si>
  <si>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</si>
  <si>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</si>
  <si>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</si>
  <si>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</si>
  <si>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</si>
  <si>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</si>
  <si>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</si>
  <si>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</si>
  <si>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</si>
  <si>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</si>
  <si>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</si>
  <si>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</si>
  <si>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</si>
  <si>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</si>
  <si>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</si>
  <si>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</si>
  <si>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3334564</t>
  </si>
  <si>
    <t>莱维拉治商务酒店（班达尔巴鲁美贡）</t>
  </si>
  <si>
    <t>che muhammad fazanee,che muhammad fazanee</t>
  </si>
  <si>
    <t>2023-05-08</t>
  </si>
  <si>
    <t>2023-05-09</t>
  </si>
  <si>
    <t>退房日周结</t>
  </si>
  <si>
    <t>124.73</t>
  </si>
  <si>
    <t>18.00</t>
  </si>
  <si>
    <t>0</t>
  </si>
  <si>
    <t>0.00</t>
  </si>
  <si>
    <t>携程盛景国际直连</t>
  </si>
  <si>
    <t>01.010677</t>
  </si>
  <si>
    <t>2023-05-06 19:44:27</t>
  </si>
  <si>
    <t>否</t>
  </si>
  <si>
    <t>汇智国际旅游发展有限公司</t>
  </si>
  <si>
    <t>直连</t>
  </si>
  <si>
    <t>马来西亚</t>
  </si>
  <si>
    <t>2023-04-17</t>
  </si>
  <si>
    <t>3240906</t>
  </si>
  <si>
    <t>曼谷瑞博朗得酒店</t>
  </si>
  <si>
    <t>IM HYUNWOO</t>
  </si>
  <si>
    <t>847.31</t>
  </si>
  <si>
    <t>123.00</t>
  </si>
  <si>
    <t>2023-04-17 15:44:30</t>
  </si>
  <si>
    <t>直采</t>
  </si>
  <si>
    <t>泰国</t>
  </si>
  <si>
    <t>2023-01-25</t>
  </si>
  <si>
    <t>2976397</t>
  </si>
  <si>
    <t>曼谷阿特酒店</t>
  </si>
  <si>
    <t>BOON KHEE KOH,BOON KHEE KOH</t>
  </si>
  <si>
    <t>1409.67</t>
  </si>
  <si>
    <t>207.00</t>
  </si>
  <si>
    <t>2023-01-25 12:13:21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</si>
</sst>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15</xdr:col>
      <xdr:colOff>60960</xdr:colOff>
      <xdr:row>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10546080" cy="4869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45052</v>
      </c>
      <c r="G2" s="6">
        <v>45055</v>
      </c>
      <c r="H2" s="4">
        <v>1</v>
      </c>
      <c r="I2" s="4">
        <v>3</v>
      </c>
      <c r="J2" s="4">
        <v>3</v>
      </c>
      <c r="K2" s="4" t="s">
        <v>30</v>
      </c>
      <c r="L2" s="4">
        <v>207</v>
      </c>
      <c r="M2" s="4">
        <v>207</v>
      </c>
      <c r="N2" s="4" t="s">
        <v>31</v>
      </c>
      <c r="O2" s="4" t="s">
        <v>32</v>
      </c>
      <c r="P2" s="4" t="s">
        <v>33</v>
      </c>
      <c r="Q2" s="4">
        <v>0</v>
      </c>
      <c r="R2" s="7">
        <v>44951</v>
      </c>
      <c r="S2" s="6">
        <v>45058</v>
      </c>
      <c r="T2" s="4" t="s">
        <v>34</v>
      </c>
      <c r="U2" s="4">
        <v>207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45052</v>
      </c>
      <c r="G3" s="6">
        <v>45055</v>
      </c>
      <c r="H3" s="4">
        <v>1</v>
      </c>
      <c r="I3" s="4">
        <v>3</v>
      </c>
      <c r="J3" s="4">
        <v>3</v>
      </c>
      <c r="K3" s="4" t="s">
        <v>30</v>
      </c>
      <c r="L3" s="4">
        <v>123</v>
      </c>
      <c r="M3" s="4">
        <v>123</v>
      </c>
      <c r="N3" s="4" t="s">
        <v>40</v>
      </c>
      <c r="O3" s="4" t="s">
        <v>32</v>
      </c>
      <c r="P3" s="4" t="s">
        <v>33</v>
      </c>
      <c r="Q3" s="4">
        <v>0</v>
      </c>
      <c r="R3" s="7">
        <v>45033</v>
      </c>
      <c r="S3" s="6">
        <v>45058</v>
      </c>
      <c r="T3" s="4" t="s">
        <v>34</v>
      </c>
      <c r="U3" s="4">
        <v>123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45054</v>
      </c>
      <c r="G4" s="6">
        <v>45055</v>
      </c>
      <c r="H4" s="4">
        <v>1</v>
      </c>
      <c r="I4" s="4">
        <v>1</v>
      </c>
      <c r="J4" s="4">
        <v>1</v>
      </c>
      <c r="K4" s="4" t="s">
        <v>30</v>
      </c>
      <c r="L4" s="4">
        <v>18</v>
      </c>
      <c r="M4" s="4">
        <v>18</v>
      </c>
      <c r="N4" s="4" t="s">
        <v>46</v>
      </c>
      <c r="O4" s="4" t="s">
        <v>32</v>
      </c>
      <c r="P4" s="4" t="s">
        <v>33</v>
      </c>
      <c r="Q4" s="4">
        <v>0</v>
      </c>
      <c r="R4" s="7">
        <v>45052</v>
      </c>
      <c r="S4" s="6">
        <v>45058</v>
      </c>
      <c r="T4" s="4" t="s">
        <v>34</v>
      </c>
      <c r="U4" s="4">
        <v>18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10" sqref="F10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999222342397941</v>
      </c>
      <c r="B2" s="6">
        <v>45052</v>
      </c>
      <c r="C2" s="6">
        <v>45055</v>
      </c>
      <c r="D2" s="4">
        <v>207</v>
      </c>
      <c r="E2" s="4" t="str">
        <f>VLOOKUP(A2,HOP!A:L,12,0)</f>
        <v>207.00</v>
      </c>
      <c r="F2" s="4" t="str">
        <f>VLOOKUP(A2,HOP!A:C,3,0)</f>
        <v>2976397</v>
      </c>
      <c r="G2" s="4">
        <f>D2-E2</f>
        <v>0</v>
      </c>
      <c r="H2" s="4" t="str">
        <f>$H$1&amp;F2</f>
        <v>,2976397</v>
      </c>
      <c r="I2" s="4" t="str">
        <f>VLOOKUP(A2,HOP!A:U,21,0)</f>
        <v>直连</v>
      </c>
    </row>
    <row r="3" s="4" customFormat="1" spans="1:9">
      <c r="A3" s="5">
        <v>999223700860069</v>
      </c>
      <c r="B3" s="6">
        <v>45052</v>
      </c>
      <c r="C3" s="6">
        <v>45055</v>
      </c>
      <c r="D3" s="4">
        <v>123</v>
      </c>
      <c r="E3" s="4" t="str">
        <f>VLOOKUP(A3,HOP!A:L,12,0)</f>
        <v>123.00</v>
      </c>
      <c r="F3" s="4" t="str">
        <f>VLOOKUP(A3,HOP!A:C,3,0)</f>
        <v>3240906</v>
      </c>
      <c r="G3" s="4">
        <f>D3-E3</f>
        <v>0</v>
      </c>
      <c r="H3" s="4" t="str">
        <f>$H$1&amp;F3</f>
        <v>,3240906</v>
      </c>
      <c r="I3" s="4" t="str">
        <f>VLOOKUP(A3,HOP!A:U,21,0)</f>
        <v>直采</v>
      </c>
    </row>
    <row r="4" s="4" customFormat="1" spans="1:9">
      <c r="A4" s="5">
        <v>999224029897810</v>
      </c>
      <c r="B4" s="6">
        <v>45054</v>
      </c>
      <c r="C4" s="6">
        <v>45055</v>
      </c>
      <c r="D4" s="4">
        <v>18</v>
      </c>
      <c r="E4" s="4" t="str">
        <f>VLOOKUP(A4,HOP!A:L,12,0)</f>
        <v>18.00</v>
      </c>
      <c r="F4" s="4" t="str">
        <f>VLOOKUP(A4,HOP!A:C,3,0)</f>
        <v>3334564</v>
      </c>
      <c r="G4" s="4">
        <f>D4-E4</f>
        <v>0</v>
      </c>
      <c r="H4" s="4" t="str">
        <f>$H$1&amp;F4</f>
        <v>,3334564</v>
      </c>
      <c r="I4" s="4" t="str">
        <f>VLOOKUP(A4,HOP!A:U,21,0)</f>
        <v>直连</v>
      </c>
    </row>
    <row r="6" spans="4:4">
      <c r="D6" s="4">
        <f>SUM(D2:D5)</f>
        <v>348</v>
      </c>
    </row>
    <row r="7" spans="4:4">
      <c r="D7" s="4" t="s">
        <v>50</v>
      </c>
    </row>
    <row r="9" spans="1:4">
      <c r="A9" s="4" t="s">
        <v>51</v>
      </c>
      <c r="C9" s="4">
        <v>123</v>
      </c>
      <c r="D9" s="4">
        <v>964.13</v>
      </c>
    </row>
    <row r="10" spans="1:4">
      <c r="A10" s="4" t="s">
        <v>52</v>
      </c>
      <c r="C10" s="4">
        <v>225</v>
      </c>
      <c r="D10" s="4">
        <v>1763.64</v>
      </c>
    </row>
    <row r="11" spans="1:4">
      <c r="A11" s="4" t="s">
        <v>53</v>
      </c>
      <c r="C11" s="4">
        <f>SUM(C9:C10)</f>
        <v>348</v>
      </c>
      <c r="D11" s="4">
        <f>SUM(D9:D10)</f>
        <v>2727.77</v>
      </c>
    </row>
    <row r="12" spans="1:1">
      <c r="A12" s="4" t="s">
        <v>54</v>
      </c>
    </row>
  </sheetData>
  <autoFilter ref="A1:X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C7" sqref="C7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999224029897810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30</v>
      </c>
      <c r="K2" s="1" t="s">
        <v>82</v>
      </c>
      <c r="L2" s="1" t="s">
        <v>82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999223700860069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74</v>
      </c>
      <c r="G3" s="1" t="s">
        <v>79</v>
      </c>
      <c r="H3" s="1" t="s">
        <v>80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98</v>
      </c>
      <c r="S3" s="1" t="s">
        <v>88</v>
      </c>
      <c r="T3" s="1" t="s">
        <v>89</v>
      </c>
      <c r="U3" s="1" t="s">
        <v>99</v>
      </c>
      <c r="V3" s="1" t="s">
        <v>100</v>
      </c>
    </row>
    <row r="4" s="1" customFormat="1" spans="1:22">
      <c r="A4" s="3">
        <v>999222342397941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74</v>
      </c>
      <c r="G4" s="1" t="s">
        <v>79</v>
      </c>
      <c r="H4" s="1" t="s">
        <v>80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107</v>
      </c>
      <c r="S4" s="1" t="s">
        <v>88</v>
      </c>
      <c r="T4" s="1" t="s">
        <v>89</v>
      </c>
      <c r="U4" s="1" t="s">
        <v>90</v>
      </c>
      <c r="V4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2023-05-12T01:26:38Z</dcterms:created>
  <dcterms:modified xsi:type="dcterms:W3CDTF">2023-05-12T01:35:46Z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98AB5E61A875406696C06E1715F4FC8F_12</vt:lpwstr>
  </property>
</Properties>
</file>