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<sst xmlns="http://schemas.openxmlformats.org/spreadsheetml/2006/main" count="685" uniqueCount="241">
  <si>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</si>
  <si>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</si>
  <si>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</si>
  <si>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</si>
  <si>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</si>
  <si>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</si>
  <si>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</si>
  <si>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</si>
  <si>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</si>
  <si>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</si>
  <si>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</si>
  <si>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</si>
  <si>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</si>
  <si>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</si>
  <si>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</si>
  <si>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</si>
  <si>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</si>
  <si>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</si>
  <si>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</si>
  <si>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</si>
  <si>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</si>
  <si>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</si>
  <si>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</si>
  <si>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</si>
  <si>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</si>
  <si>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999223681617361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</si>
  <si>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</si>
  <si>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</si>
  <si>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</si>
  <si>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</si>
  <si>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</si>
  <si>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李凌风</t>
  </si>
  <si>
    <t>CA363230514CNY</t>
  </si>
  <si>
    <t>未提现</t>
  </si>
  <si>
    <t>携程开票</t>
  </si>
  <si>
    <t xml:space="preserve">	</t>
  </si>
  <si>
    <t xml:space="preserve">23696745869	</t>
  </si>
  <si>
    <t>商务江景双床房&lt;特惠促销&gt;&lt;双人入住&gt;&lt;双早&gt;&lt;日历房套餐高价值&gt;&lt;新酒店礼盒&gt;</t>
  </si>
  <si>
    <t>方国强,方晨靓</t>
  </si>
  <si>
    <t xml:space="preserve">999223750137657	</t>
  </si>
  <si>
    <t>商务城景大床房&lt;特惠促销&gt;&lt;双人入住&gt;&lt;双早&gt;&lt;日历房套餐高价值&gt;&lt;新酒店礼盒&gt;</t>
  </si>
  <si>
    <t>刘丽梅</t>
  </si>
  <si>
    <t xml:space="preserve">999223765403392	</t>
  </si>
  <si>
    <t>取消</t>
  </si>
  <si>
    <t xml:space="preserve">999223801463402	</t>
  </si>
  <si>
    <t>[香港]香港广易商务宾馆(家庭旅馆)(WIDE EVER HOSTEL)(2981749)</t>
  </si>
  <si>
    <t>大床房&lt;特惠专享&gt;&lt;双人入住&gt;&lt;无早&gt;</t>
  </si>
  <si>
    <t>MA/LI</t>
  </si>
  <si>
    <t xml:space="preserve">3275376	</t>
  </si>
  <si>
    <t xml:space="preserve">999223805785202	</t>
  </si>
  <si>
    <t>黄佳莎</t>
  </si>
  <si>
    <t xml:space="preserve">999223814729597	</t>
  </si>
  <si>
    <t>[广州]广州阳光酒店(9848021)</t>
  </si>
  <si>
    <t>高级双床房&lt;双人入住&gt;&lt;内宾&gt;&lt;预付&gt;&lt;无早&gt;</t>
  </si>
  <si>
    <t>宋凯</t>
  </si>
  <si>
    <t xml:space="preserve">3279420	</t>
  </si>
  <si>
    <t xml:space="preserve">999223815570402	</t>
  </si>
  <si>
    <t>[佛山]佛山顺德新世界酒店(67322891)</t>
  </si>
  <si>
    <t>豪华客房&lt;双人入住&gt;&lt;内宾&gt;&lt;预付&gt;&lt;无早&gt;</t>
  </si>
  <si>
    <t>陈家荣</t>
  </si>
  <si>
    <t xml:space="preserve">3279758	</t>
  </si>
  <si>
    <t xml:space="preserve">999223816621253	</t>
  </si>
  <si>
    <t>廖远东</t>
  </si>
  <si>
    <t xml:space="preserve">999223824376034	</t>
  </si>
  <si>
    <t>张财友,朱建洪,陈东发,陈卓宏</t>
  </si>
  <si>
    <t xml:space="preserve">999223829620449	</t>
  </si>
  <si>
    <t>曲贵栋,孙岩</t>
  </si>
  <si>
    <t xml:space="preserve">999223833093574	</t>
  </si>
  <si>
    <t>苏金纯</t>
  </si>
  <si>
    <t xml:space="preserve">999223856446094	</t>
  </si>
  <si>
    <t>罗君若</t>
  </si>
  <si>
    <t xml:space="preserve">999223874118572	</t>
  </si>
  <si>
    <t>[广州]广州天一酒店(9891942)</t>
  </si>
  <si>
    <t>豪华大床房&lt;双人入住&gt;&lt;内宾&gt;&lt;预付&gt;&lt;无早&gt;</t>
  </si>
  <si>
    <t>李彦衡</t>
  </si>
  <si>
    <t xml:space="preserve">3296419	</t>
  </si>
  <si>
    <t xml:space="preserve">999223894151299	</t>
  </si>
  <si>
    <t>李齐</t>
  </si>
  <si>
    <t xml:space="preserve">3300392	</t>
  </si>
  <si>
    <t xml:space="preserve">999223895248282	</t>
  </si>
  <si>
    <t>[广州]广州珀丽酒店(9826184)</t>
  </si>
  <si>
    <t>行政大床房&lt;双人入住&gt;&lt;内宾&gt;&lt;预付&gt;&lt;双早&gt;</t>
  </si>
  <si>
    <t>汪子衿</t>
  </si>
  <si>
    <t xml:space="preserve">3300693	</t>
  </si>
  <si>
    <t xml:space="preserve">999223897816073	</t>
  </si>
  <si>
    <t>[广州]广州白云宾馆(10091524)</t>
  </si>
  <si>
    <t>商务双床房&lt;双人入住&gt;&lt;内宾&gt;&lt;预付&gt;&lt;无早&gt;</t>
  </si>
  <si>
    <t>刘剑锋,罗阳华,王雷</t>
  </si>
  <si>
    <t xml:space="preserve">3301392	</t>
  </si>
  <si>
    <t xml:space="preserve">999223385099665	</t>
  </si>
  <si>
    <t>[香港]富荟土瓜湾酒店(iclub To Kwa Wan Hotel)(17099151)</t>
  </si>
  <si>
    <t>卓荟客房(至少提前3天预订)&lt;连住2-7晚&gt;&lt;双人入住&gt;&lt;内宾&gt;&lt;无早&gt;</t>
  </si>
  <si>
    <t>CHOI/KAPO</t>
  </si>
  <si>
    <t>CA363230515CNY</t>
  </si>
  <si>
    <t xml:space="preserve">3177985	</t>
  </si>
  <si>
    <t xml:space="preserve">999223549006328	</t>
  </si>
  <si>
    <t>[香港]香港港岛海逸君绰酒店(Harbour Grand Hong Kong)(17081023)</t>
  </si>
  <si>
    <t>高级海景客房(至少连住2晚及以上)&lt;特惠专享&gt;&lt;双人入住&gt;&lt;内宾&gt;&lt;无早&gt;</t>
  </si>
  <si>
    <t>Yan/Qiuhua,Chen/Jing</t>
  </si>
  <si>
    <t xml:space="preserve">999223740360192	</t>
  </si>
  <si>
    <t>[漳浦]翡翠湾禧月海景酒店(89052199)</t>
  </si>
  <si>
    <t>豪华海景标间&lt;超值特惠&gt;&lt;双人入住&gt;&lt;双早&gt;</t>
  </si>
  <si>
    <t>徐清华</t>
  </si>
  <si>
    <t xml:space="preserve">3251824	</t>
  </si>
  <si>
    <t xml:space="preserve">999223772125524	</t>
  </si>
  <si>
    <t>[梅州]梅州麓湖山酒店(67856423)</t>
  </si>
  <si>
    <t>豪华双床房&lt;双人入住&gt;&lt;升级特惠&gt;&lt;双早&gt;&lt;新高价值日历房套餐&gt;&lt;新酒店礼盒&gt;</t>
  </si>
  <si>
    <t>范莉,罗铭蕙</t>
  </si>
  <si>
    <t xml:space="preserve">2337694	</t>
  </si>
  <si>
    <t xml:space="preserve">999223818671882	</t>
  </si>
  <si>
    <t>范莉,罗伟佳,罗铭蕙</t>
  </si>
  <si>
    <t xml:space="preserve">999223818676424	</t>
  </si>
  <si>
    <t>高级大床房&lt;双人入住&gt;&lt;内宾&gt;&lt;预付&gt;&lt;无早&gt;</t>
  </si>
  <si>
    <t xml:space="preserve">3280961	</t>
  </si>
  <si>
    <t xml:space="preserve">999223824198471	</t>
  </si>
  <si>
    <t>豪华套房&lt;双人入住&gt;&lt;内宾&gt;&lt;预付&gt;&lt;双早&gt;</t>
  </si>
  <si>
    <t>边小涵,谭慧</t>
  </si>
  <si>
    <t xml:space="preserve">3281960	</t>
  </si>
  <si>
    <t xml:space="preserve">904116644	</t>
  </si>
  <si>
    <t xml:space="preserve">999223830450474	</t>
  </si>
  <si>
    <t>[广州]广东亚洲国际大酒店(9825823)</t>
  </si>
  <si>
    <t>商务双床房&lt;双人入住&gt;&lt;内宾&gt;&lt;预付&gt;&lt;双早&gt;</t>
  </si>
  <si>
    <t>薛凤</t>
  </si>
  <si>
    <t xml:space="preserve">3283719	</t>
  </si>
  <si>
    <t xml:space="preserve">23867601693	</t>
  </si>
  <si>
    <t>[广州]广州颐和大酒店(69327191)</t>
  </si>
  <si>
    <t>高级双床房&lt;双人入住&gt;&lt;内宾&gt;&lt;预付&gt;&lt;双早&gt;</t>
  </si>
  <si>
    <t>曾頔</t>
  </si>
  <si>
    <t xml:space="preserve">3294301	</t>
  </si>
  <si>
    <t xml:space="preserve">999223905979289	</t>
  </si>
  <si>
    <t>[梅州]梅州昌盛豪生大酒店(45834822)</t>
  </si>
  <si>
    <t>柚见好——非遗双床房&lt;超值特惠&gt;&lt;双人入住&gt;&lt;双早&gt;</t>
  </si>
  <si>
    <t>冯文</t>
  </si>
  <si>
    <t>，</t>
  </si>
  <si>
    <t>202304171001390021</t>
  </si>
  <si>
    <t>999223750137657</t>
  </si>
  <si>
    <t>202304200844110071</t>
  </si>
  <si>
    <t>999223765403392</t>
  </si>
  <si>
    <t>202304202304220076</t>
  </si>
  <si>
    <t>999223805785202</t>
  </si>
  <si>
    <t>202304231456430071</t>
  </si>
  <si>
    <t>999223816621253</t>
  </si>
  <si>
    <t>202304240758280071</t>
  </si>
  <si>
    <t>999223824376034</t>
  </si>
  <si>
    <t>202304241451340021</t>
  </si>
  <si>
    <t>999223829620449</t>
  </si>
  <si>
    <t>202304241954190021</t>
  </si>
  <si>
    <t>999223833093574</t>
  </si>
  <si>
    <t>202304250840280025</t>
  </si>
  <si>
    <t>999223856446094</t>
  </si>
  <si>
    <t>202304261420200069</t>
  </si>
  <si>
    <t>999223549006328</t>
  </si>
  <si>
    <t>直采</t>
  </si>
  <si>
    <t>本期扣款5146元</t>
  </si>
  <si>
    <t>999223491279701是这个订单的修改姓名的补款订单 订单入住信息把CHEN JING修改为ZHENG JINYE 。</t>
  </si>
  <si>
    <t>999223772125524</t>
  </si>
  <si>
    <t>202304211550460020</t>
  </si>
  <si>
    <t>999223905979289</t>
  </si>
  <si>
    <t>202304291255120020</t>
  </si>
  <si>
    <t>A230515094714481</t>
  </si>
  <si>
    <t>A230515094817481</t>
  </si>
  <si>
    <t>房集：i230515094539 6839.8元</t>
  </si>
  <si>
    <t>CNY / HKD 当前参考汇率: 1.124704249</t>
  </si>
  <si>
    <t>总计：17601.39 CNY/
19796.36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</si>
  <si>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</si>
  <si>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</si>
  <si>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</si>
  <si>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</si>
  <si>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</si>
  <si>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</si>
  <si>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</si>
  <si>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</si>
  <si>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</si>
  <si>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</si>
  <si>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</si>
  <si>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</si>
  <si>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</si>
  <si>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</si>
  <si>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</si>
  <si>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</si>
  <si>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</si>
  <si>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</si>
  <si>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</si>
  <si>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2023-04-28</t>
  </si>
  <si>
    <t>3301392</t>
  </si>
  <si>
    <t>广州白云宾馆</t>
  </si>
  <si>
    <t>2023-04-29</t>
  </si>
  <si>
    <t>退房日周结</t>
  </si>
  <si>
    <t>2078.58</t>
  </si>
  <si>
    <t>RMB</t>
  </si>
  <si>
    <t>0</t>
  </si>
  <si>
    <t>0.00</t>
  </si>
  <si>
    <t>携程国内直连(DD)</t>
  </si>
  <si>
    <t>01.011249</t>
  </si>
  <si>
    <t>2023-04-28 18:33:35</t>
  </si>
  <si>
    <t>否</t>
  </si>
  <si>
    <t>汇智国际旅游发展有限公司</t>
  </si>
  <si>
    <t>直连</t>
  </si>
  <si>
    <t>中国</t>
  </si>
  <si>
    <t>3300693</t>
  </si>
  <si>
    <t>广州珀丽酒店</t>
  </si>
  <si>
    <t>438.34</t>
  </si>
  <si>
    <t>2023-04-28 15:44:19</t>
  </si>
  <si>
    <t>3300392</t>
  </si>
  <si>
    <t>广州阳光酒店</t>
  </si>
  <si>
    <t>707.00</t>
  </si>
  <si>
    <t>2023-04-28 14:37:56</t>
  </si>
  <si>
    <t>2023-04-27</t>
  </si>
  <si>
    <t>3296419</t>
  </si>
  <si>
    <t>广州天一酒店</t>
  </si>
  <si>
    <t>381.78</t>
  </si>
  <si>
    <t>2023-04-27 15:49:53</t>
  </si>
  <si>
    <t>3294301</t>
  </si>
  <si>
    <t>广州颐和大酒店</t>
  </si>
  <si>
    <t>2023-04-30</t>
  </si>
  <si>
    <t>562.57</t>
  </si>
  <si>
    <t>2023-04-27 00:53:23</t>
  </si>
  <si>
    <t>2023-04-24</t>
  </si>
  <si>
    <t>3283719</t>
  </si>
  <si>
    <t>广东亚洲国际大酒店</t>
  </si>
  <si>
    <t>757.50</t>
  </si>
  <si>
    <t>2023-04-24 20:41:36</t>
  </si>
  <si>
    <t>3281960</t>
  </si>
  <si>
    <t>1226.14</t>
  </si>
  <si>
    <t>2023-04-24 14:38:50</t>
  </si>
  <si>
    <t>3280961</t>
  </si>
  <si>
    <t>537.32</t>
  </si>
  <si>
    <t>2023-04-24 10:55:24</t>
  </si>
  <si>
    <t>2023-04-23</t>
  </si>
  <si>
    <t>3279758</t>
  </si>
  <si>
    <t>佛山顺德新世界酒店</t>
  </si>
  <si>
    <t>361.58</t>
  </si>
  <si>
    <t>2023-04-23 23:26:53</t>
  </si>
  <si>
    <t>3279420</t>
  </si>
  <si>
    <t>1068.58</t>
  </si>
  <si>
    <t>2023-04-23 22:19:38</t>
  </si>
  <si>
    <t>3275376</t>
  </si>
  <si>
    <t>香港广易商务宾馆(家庭旅馆)</t>
  </si>
  <si>
    <t>MA LI</t>
  </si>
  <si>
    <t>1642.20</t>
  </si>
  <si>
    <t>2023-04-23 10:38:18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</si>
</sst>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14</xdr:col>
      <xdr:colOff>295275</xdr:colOff>
      <xdr:row>74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9347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45044</v>
      </c>
      <c r="G2" s="6">
        <v>45045</v>
      </c>
      <c r="H2" s="4">
        <v>1</v>
      </c>
      <c r="I2" s="4">
        <v>1</v>
      </c>
      <c r="J2" s="4">
        <v>1</v>
      </c>
      <c r="K2" s="4" t="s">
        <v>30</v>
      </c>
      <c r="L2" s="4">
        <v>336</v>
      </c>
      <c r="M2" s="4">
        <v>336</v>
      </c>
      <c r="N2" s="4" t="s">
        <v>31</v>
      </c>
      <c r="O2" s="4" t="s">
        <v>32</v>
      </c>
      <c r="P2" s="4" t="s">
        <v>33</v>
      </c>
      <c r="Q2" s="4">
        <v>0</v>
      </c>
      <c r="R2" s="8">
        <v>45032</v>
      </c>
      <c r="S2" s="6">
        <v>45060</v>
      </c>
      <c r="T2" s="4" t="s">
        <v>34</v>
      </c>
      <c r="U2" s="4">
        <v>336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45044</v>
      </c>
      <c r="G3" s="6">
        <v>45045</v>
      </c>
      <c r="H3" s="4">
        <v>2</v>
      </c>
      <c r="I3" s="4">
        <v>1</v>
      </c>
      <c r="J3" s="4">
        <v>2</v>
      </c>
      <c r="K3" s="4" t="s">
        <v>30</v>
      </c>
      <c r="L3" s="4">
        <v>672</v>
      </c>
      <c r="M3" s="4">
        <v>672</v>
      </c>
      <c r="N3" s="4" t="s">
        <v>38</v>
      </c>
      <c r="O3" s="4" t="s">
        <v>32</v>
      </c>
      <c r="P3" s="4" t="s">
        <v>33</v>
      </c>
      <c r="Q3" s="4">
        <v>0</v>
      </c>
      <c r="R3" s="8">
        <v>45033</v>
      </c>
      <c r="S3" s="6">
        <v>45060</v>
      </c>
      <c r="T3" s="4" t="s">
        <v>34</v>
      </c>
      <c r="U3" s="4">
        <v>672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45044</v>
      </c>
      <c r="G4" s="6">
        <v>45045</v>
      </c>
      <c r="H4" s="4">
        <v>1</v>
      </c>
      <c r="I4" s="4">
        <v>1</v>
      </c>
      <c r="J4" s="4">
        <v>1</v>
      </c>
      <c r="K4" s="4" t="s">
        <v>30</v>
      </c>
      <c r="L4" s="4">
        <v>315</v>
      </c>
      <c r="M4" s="4">
        <v>315</v>
      </c>
      <c r="N4" s="4" t="s">
        <v>41</v>
      </c>
      <c r="O4" s="4" t="s">
        <v>32</v>
      </c>
      <c r="P4" s="4" t="s">
        <v>33</v>
      </c>
      <c r="Q4" s="4">
        <v>0</v>
      </c>
      <c r="R4" s="8">
        <v>45036</v>
      </c>
      <c r="S4" s="6">
        <v>45060</v>
      </c>
      <c r="T4" s="4" t="s">
        <v>34</v>
      </c>
      <c r="U4" s="4">
        <v>315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28</v>
      </c>
      <c r="E5" s="4" t="s">
        <v>37</v>
      </c>
      <c r="F5" s="6">
        <v>45044</v>
      </c>
      <c r="G5" s="6">
        <v>45045</v>
      </c>
      <c r="H5" s="4">
        <v>1</v>
      </c>
      <c r="I5" s="4">
        <v>1</v>
      </c>
      <c r="J5" s="4">
        <v>1</v>
      </c>
      <c r="K5" s="4" t="s">
        <v>30</v>
      </c>
      <c r="L5" s="4">
        <v>336</v>
      </c>
      <c r="M5" s="4">
        <v>336</v>
      </c>
      <c r="N5" s="4" t="s">
        <v>41</v>
      </c>
      <c r="O5" s="4" t="s">
        <v>32</v>
      </c>
      <c r="P5" s="4" t="s">
        <v>33</v>
      </c>
      <c r="Q5" s="4">
        <v>0</v>
      </c>
      <c r="R5" s="8">
        <v>45036</v>
      </c>
      <c r="S5" s="6">
        <v>45060</v>
      </c>
      <c r="T5" s="4" t="s">
        <v>34</v>
      </c>
      <c r="U5" s="4">
        <v>336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25</v>
      </c>
      <c r="B6" s="4" t="s">
        <v>26</v>
      </c>
      <c r="C6" s="4" t="s">
        <v>43</v>
      </c>
      <c r="D6" s="4" t="s">
        <v>28</v>
      </c>
      <c r="E6" s="4" t="s">
        <v>29</v>
      </c>
      <c r="F6" s="6">
        <v>45044</v>
      </c>
      <c r="G6" s="6">
        <v>45045</v>
      </c>
      <c r="H6" s="4">
        <v>1</v>
      </c>
      <c r="I6" s="4">
        <v>1</v>
      </c>
      <c r="J6" s="4">
        <v>1</v>
      </c>
      <c r="K6" s="4" t="s">
        <v>30</v>
      </c>
      <c r="L6" s="4">
        <v>-336</v>
      </c>
      <c r="M6" s="4">
        <v>-336</v>
      </c>
      <c r="N6" s="4" t="s">
        <v>31</v>
      </c>
      <c r="O6" s="4" t="s">
        <v>32</v>
      </c>
      <c r="P6" s="4" t="s">
        <v>33</v>
      </c>
      <c r="Q6" s="4">
        <v>0</v>
      </c>
      <c r="R6" s="8">
        <v>45032</v>
      </c>
      <c r="S6" s="6">
        <v>45060</v>
      </c>
      <c r="T6" s="4" t="s">
        <v>34</v>
      </c>
      <c r="U6" s="4">
        <v>-336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44</v>
      </c>
      <c r="B7" s="4" t="s">
        <v>26</v>
      </c>
      <c r="C7" s="4" t="s">
        <v>27</v>
      </c>
      <c r="D7" s="4" t="s">
        <v>45</v>
      </c>
      <c r="E7" s="4" t="s">
        <v>46</v>
      </c>
      <c r="F7" s="6">
        <v>45040</v>
      </c>
      <c r="G7" s="6">
        <v>45045</v>
      </c>
      <c r="H7" s="4">
        <v>1</v>
      </c>
      <c r="I7" s="4">
        <v>5</v>
      </c>
      <c r="J7" s="4">
        <v>5</v>
      </c>
      <c r="K7" s="4" t="s">
        <v>30</v>
      </c>
      <c r="L7" s="4">
        <v>1642.2</v>
      </c>
      <c r="M7" s="4">
        <v>1642.2</v>
      </c>
      <c r="N7" s="4" t="s">
        <v>47</v>
      </c>
      <c r="O7" s="4" t="s">
        <v>32</v>
      </c>
      <c r="P7" s="4" t="s">
        <v>33</v>
      </c>
      <c r="Q7" s="4">
        <v>0</v>
      </c>
      <c r="R7" s="8">
        <v>45039</v>
      </c>
      <c r="S7" s="6">
        <v>45060</v>
      </c>
      <c r="T7" s="4" t="s">
        <v>34</v>
      </c>
      <c r="U7" s="4">
        <v>1642.2</v>
      </c>
      <c r="V7" s="4">
        <v>0</v>
      </c>
      <c r="W7" s="4">
        <v>0</v>
      </c>
      <c r="X7" s="4" t="s">
        <v>48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45044</v>
      </c>
      <c r="G8" s="6">
        <v>45045</v>
      </c>
      <c r="H8" s="4">
        <v>1</v>
      </c>
      <c r="I8" s="4">
        <v>1</v>
      </c>
      <c r="J8" s="4">
        <v>1</v>
      </c>
      <c r="K8" s="4" t="s">
        <v>30</v>
      </c>
      <c r="L8" s="4">
        <v>336</v>
      </c>
      <c r="M8" s="4">
        <v>336</v>
      </c>
      <c r="N8" s="4" t="s">
        <v>50</v>
      </c>
      <c r="O8" s="4" t="s">
        <v>32</v>
      </c>
      <c r="P8" s="4" t="s">
        <v>33</v>
      </c>
      <c r="Q8" s="4">
        <v>0</v>
      </c>
      <c r="R8" s="8">
        <v>45039</v>
      </c>
      <c r="S8" s="6">
        <v>45060</v>
      </c>
      <c r="T8" s="4" t="s">
        <v>34</v>
      </c>
      <c r="U8" s="4">
        <v>336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51</v>
      </c>
      <c r="B9" s="4" t="s">
        <v>26</v>
      </c>
      <c r="C9" s="4" t="s">
        <v>27</v>
      </c>
      <c r="D9" s="4" t="s">
        <v>52</v>
      </c>
      <c r="E9" s="4" t="s">
        <v>53</v>
      </c>
      <c r="F9" s="6">
        <v>45043</v>
      </c>
      <c r="G9" s="6">
        <v>45045</v>
      </c>
      <c r="H9" s="4">
        <v>1</v>
      </c>
      <c r="I9" s="4">
        <v>2</v>
      </c>
      <c r="J9" s="4">
        <v>2</v>
      </c>
      <c r="K9" s="4" t="s">
        <v>30</v>
      </c>
      <c r="L9" s="4">
        <v>1068.58</v>
      </c>
      <c r="M9" s="4">
        <v>1068.58</v>
      </c>
      <c r="N9" s="4" t="s">
        <v>54</v>
      </c>
      <c r="O9" s="4" t="s">
        <v>32</v>
      </c>
      <c r="P9" s="4" t="s">
        <v>33</v>
      </c>
      <c r="Q9" s="4">
        <v>0</v>
      </c>
      <c r="R9" s="8">
        <v>45039</v>
      </c>
      <c r="S9" s="6">
        <v>45060</v>
      </c>
      <c r="T9" s="4" t="s">
        <v>34</v>
      </c>
      <c r="U9" s="4">
        <v>1068.58</v>
      </c>
      <c r="V9" s="4">
        <v>0</v>
      </c>
      <c r="W9" s="4">
        <v>0</v>
      </c>
      <c r="X9" s="4" t="s">
        <v>55</v>
      </c>
      <c r="Y9" s="4" t="s">
        <v>35</v>
      </c>
    </row>
    <row r="10" s="4" customFormat="1" spans="1:25">
      <c r="A10" s="4" t="s">
        <v>56</v>
      </c>
      <c r="B10" s="4" t="s">
        <v>26</v>
      </c>
      <c r="C10" s="4" t="s">
        <v>27</v>
      </c>
      <c r="D10" s="4" t="s">
        <v>57</v>
      </c>
      <c r="E10" s="4" t="s">
        <v>58</v>
      </c>
      <c r="F10" s="6">
        <v>45044</v>
      </c>
      <c r="G10" s="6">
        <v>45045</v>
      </c>
      <c r="H10" s="4">
        <v>1</v>
      </c>
      <c r="I10" s="4">
        <v>1</v>
      </c>
      <c r="J10" s="4">
        <v>1</v>
      </c>
      <c r="K10" s="4" t="s">
        <v>30</v>
      </c>
      <c r="L10" s="4">
        <v>361.58</v>
      </c>
      <c r="M10" s="4">
        <v>361.58</v>
      </c>
      <c r="N10" s="4" t="s">
        <v>59</v>
      </c>
      <c r="O10" s="4" t="s">
        <v>32</v>
      </c>
      <c r="P10" s="4" t="s">
        <v>33</v>
      </c>
      <c r="Q10" s="4">
        <v>0</v>
      </c>
      <c r="R10" s="8">
        <v>45039</v>
      </c>
      <c r="S10" s="6">
        <v>45060</v>
      </c>
      <c r="T10" s="4" t="s">
        <v>34</v>
      </c>
      <c r="U10" s="4">
        <v>361.58</v>
      </c>
      <c r="V10" s="4">
        <v>0</v>
      </c>
      <c r="W10" s="4">
        <v>0</v>
      </c>
      <c r="X10" s="4" t="s">
        <v>60</v>
      </c>
      <c r="Y10" s="4" t="s">
        <v>35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45044</v>
      </c>
      <c r="G11" s="6">
        <v>45045</v>
      </c>
      <c r="H11" s="4">
        <v>1</v>
      </c>
      <c r="I11" s="4">
        <v>1</v>
      </c>
      <c r="J11" s="4">
        <v>1</v>
      </c>
      <c r="K11" s="4" t="s">
        <v>30</v>
      </c>
      <c r="L11" s="4">
        <v>336</v>
      </c>
      <c r="M11" s="4">
        <v>336</v>
      </c>
      <c r="N11" s="4" t="s">
        <v>62</v>
      </c>
      <c r="O11" s="4" t="s">
        <v>32</v>
      </c>
      <c r="P11" s="4" t="s">
        <v>33</v>
      </c>
      <c r="Q11" s="4">
        <v>0</v>
      </c>
      <c r="R11" s="8">
        <v>45040</v>
      </c>
      <c r="S11" s="6">
        <v>45060</v>
      </c>
      <c r="T11" s="4" t="s">
        <v>34</v>
      </c>
      <c r="U11" s="4">
        <v>336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63</v>
      </c>
      <c r="B12" s="4" t="s">
        <v>26</v>
      </c>
      <c r="C12" s="4" t="s">
        <v>27</v>
      </c>
      <c r="D12" s="4" t="s">
        <v>28</v>
      </c>
      <c r="E12" s="4" t="s">
        <v>37</v>
      </c>
      <c r="F12" s="6">
        <v>45044</v>
      </c>
      <c r="G12" s="6">
        <v>45045</v>
      </c>
      <c r="H12" s="4">
        <v>4</v>
      </c>
      <c r="I12" s="4">
        <v>1</v>
      </c>
      <c r="J12" s="4">
        <v>4</v>
      </c>
      <c r="K12" s="4" t="s">
        <v>30</v>
      </c>
      <c r="L12" s="4">
        <v>1232</v>
      </c>
      <c r="M12" s="4">
        <v>1232</v>
      </c>
      <c r="N12" s="4" t="s">
        <v>64</v>
      </c>
      <c r="O12" s="4" t="s">
        <v>32</v>
      </c>
      <c r="P12" s="4" t="s">
        <v>33</v>
      </c>
      <c r="Q12" s="4">
        <v>0</v>
      </c>
      <c r="R12" s="8">
        <v>45040</v>
      </c>
      <c r="S12" s="6">
        <v>45060</v>
      </c>
      <c r="T12" s="4" t="s">
        <v>34</v>
      </c>
      <c r="U12" s="4">
        <v>1232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65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45044</v>
      </c>
      <c r="G13" s="6">
        <v>45045</v>
      </c>
      <c r="H13" s="4">
        <v>2</v>
      </c>
      <c r="I13" s="4">
        <v>1</v>
      </c>
      <c r="J13" s="4">
        <v>2</v>
      </c>
      <c r="K13" s="4" t="s">
        <v>30</v>
      </c>
      <c r="L13" s="4">
        <v>644</v>
      </c>
      <c r="M13" s="4">
        <v>644</v>
      </c>
      <c r="N13" s="4" t="s">
        <v>66</v>
      </c>
      <c r="O13" s="4" t="s">
        <v>32</v>
      </c>
      <c r="P13" s="4" t="s">
        <v>33</v>
      </c>
      <c r="Q13" s="4">
        <v>0</v>
      </c>
      <c r="R13" s="8">
        <v>45040</v>
      </c>
      <c r="S13" s="6">
        <v>45060</v>
      </c>
      <c r="T13" s="4" t="s">
        <v>34</v>
      </c>
      <c r="U13" s="4">
        <v>644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67</v>
      </c>
      <c r="B14" s="4" t="s">
        <v>26</v>
      </c>
      <c r="C14" s="4" t="s">
        <v>27</v>
      </c>
      <c r="D14" s="4" t="s">
        <v>28</v>
      </c>
      <c r="E14" s="4" t="s">
        <v>37</v>
      </c>
      <c r="F14" s="6">
        <v>45044</v>
      </c>
      <c r="G14" s="6">
        <v>45045</v>
      </c>
      <c r="H14" s="4">
        <v>1</v>
      </c>
      <c r="I14" s="4">
        <v>1</v>
      </c>
      <c r="J14" s="4">
        <v>1</v>
      </c>
      <c r="K14" s="4" t="s">
        <v>30</v>
      </c>
      <c r="L14" s="4">
        <v>308</v>
      </c>
      <c r="M14" s="4">
        <v>308</v>
      </c>
      <c r="N14" s="4" t="s">
        <v>68</v>
      </c>
      <c r="O14" s="4" t="s">
        <v>32</v>
      </c>
      <c r="P14" s="4" t="s">
        <v>33</v>
      </c>
      <c r="Q14" s="4">
        <v>0</v>
      </c>
      <c r="R14" s="8">
        <v>45041</v>
      </c>
      <c r="S14" s="6">
        <v>45060</v>
      </c>
      <c r="T14" s="4" t="s">
        <v>34</v>
      </c>
      <c r="U14" s="4">
        <v>308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69</v>
      </c>
      <c r="B15" s="4" t="s">
        <v>26</v>
      </c>
      <c r="C15" s="4" t="s">
        <v>27</v>
      </c>
      <c r="D15" s="4" t="s">
        <v>28</v>
      </c>
      <c r="E15" s="4" t="s">
        <v>37</v>
      </c>
      <c r="F15" s="6">
        <v>45044</v>
      </c>
      <c r="G15" s="6">
        <v>45045</v>
      </c>
      <c r="H15" s="4">
        <v>1</v>
      </c>
      <c r="I15" s="4">
        <v>1</v>
      </c>
      <c r="J15" s="4">
        <v>1</v>
      </c>
      <c r="K15" s="4" t="s">
        <v>30</v>
      </c>
      <c r="L15" s="4">
        <v>308</v>
      </c>
      <c r="M15" s="4">
        <v>308</v>
      </c>
      <c r="N15" s="4" t="s">
        <v>70</v>
      </c>
      <c r="O15" s="4" t="s">
        <v>32</v>
      </c>
      <c r="P15" s="4" t="s">
        <v>33</v>
      </c>
      <c r="Q15" s="4">
        <v>0</v>
      </c>
      <c r="R15" s="8">
        <v>45042</v>
      </c>
      <c r="S15" s="6">
        <v>45060</v>
      </c>
      <c r="T15" s="4" t="s">
        <v>34</v>
      </c>
      <c r="U15" s="4">
        <v>308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71</v>
      </c>
      <c r="B16" s="4" t="s">
        <v>26</v>
      </c>
      <c r="C16" s="4" t="s">
        <v>27</v>
      </c>
      <c r="D16" s="4" t="s">
        <v>72</v>
      </c>
      <c r="E16" s="4" t="s">
        <v>73</v>
      </c>
      <c r="F16" s="6">
        <v>45044</v>
      </c>
      <c r="G16" s="6">
        <v>45045</v>
      </c>
      <c r="H16" s="4">
        <v>1</v>
      </c>
      <c r="I16" s="4">
        <v>1</v>
      </c>
      <c r="J16" s="4">
        <v>1</v>
      </c>
      <c r="K16" s="4" t="s">
        <v>30</v>
      </c>
      <c r="L16" s="4">
        <v>381.78</v>
      </c>
      <c r="M16" s="4">
        <v>381.78</v>
      </c>
      <c r="N16" s="4" t="s">
        <v>74</v>
      </c>
      <c r="O16" s="4" t="s">
        <v>32</v>
      </c>
      <c r="P16" s="4" t="s">
        <v>33</v>
      </c>
      <c r="Q16" s="4">
        <v>0</v>
      </c>
      <c r="R16" s="8">
        <v>45043</v>
      </c>
      <c r="S16" s="6">
        <v>45060</v>
      </c>
      <c r="T16" s="4" t="s">
        <v>34</v>
      </c>
      <c r="U16" s="4">
        <v>381.78</v>
      </c>
      <c r="V16" s="4">
        <v>0</v>
      </c>
      <c r="W16" s="4">
        <v>0</v>
      </c>
      <c r="X16" s="4" t="s">
        <v>75</v>
      </c>
      <c r="Y16" s="4" t="s">
        <v>35</v>
      </c>
    </row>
    <row r="17" s="4" customFormat="1" spans="1:25">
      <c r="A17" s="4" t="s">
        <v>76</v>
      </c>
      <c r="B17" s="4" t="s">
        <v>26</v>
      </c>
      <c r="C17" s="4" t="s">
        <v>27</v>
      </c>
      <c r="D17" s="4" t="s">
        <v>52</v>
      </c>
      <c r="E17" s="4" t="s">
        <v>73</v>
      </c>
      <c r="F17" s="6">
        <v>45044</v>
      </c>
      <c r="G17" s="6">
        <v>45045</v>
      </c>
      <c r="H17" s="4">
        <v>1</v>
      </c>
      <c r="I17" s="4">
        <v>1</v>
      </c>
      <c r="J17" s="4">
        <v>1</v>
      </c>
      <c r="K17" s="4" t="s">
        <v>30</v>
      </c>
      <c r="L17" s="4">
        <v>707</v>
      </c>
      <c r="M17" s="4">
        <v>707</v>
      </c>
      <c r="N17" s="4" t="s">
        <v>77</v>
      </c>
      <c r="O17" s="4" t="s">
        <v>32</v>
      </c>
      <c r="P17" s="4" t="s">
        <v>33</v>
      </c>
      <c r="Q17" s="4">
        <v>0</v>
      </c>
      <c r="R17" s="8">
        <v>45044</v>
      </c>
      <c r="S17" s="6">
        <v>45060</v>
      </c>
      <c r="T17" s="4" t="s">
        <v>34</v>
      </c>
      <c r="U17" s="4">
        <v>707</v>
      </c>
      <c r="V17" s="4">
        <v>0</v>
      </c>
      <c r="W17" s="4">
        <v>0</v>
      </c>
      <c r="X17" s="4" t="s">
        <v>78</v>
      </c>
      <c r="Y17" s="4" t="s">
        <v>35</v>
      </c>
    </row>
    <row r="18" s="4" customFormat="1" spans="1:25">
      <c r="A18" s="4" t="s">
        <v>79</v>
      </c>
      <c r="B18" s="4" t="s">
        <v>26</v>
      </c>
      <c r="C18" s="4" t="s">
        <v>27</v>
      </c>
      <c r="D18" s="4" t="s">
        <v>80</v>
      </c>
      <c r="E18" s="4" t="s">
        <v>81</v>
      </c>
      <c r="F18" s="6">
        <v>45044</v>
      </c>
      <c r="G18" s="6">
        <v>45045</v>
      </c>
      <c r="H18" s="4">
        <v>1</v>
      </c>
      <c r="I18" s="4">
        <v>1</v>
      </c>
      <c r="J18" s="4">
        <v>1</v>
      </c>
      <c r="K18" s="4" t="s">
        <v>30</v>
      </c>
      <c r="L18" s="4">
        <v>438.34</v>
      </c>
      <c r="M18" s="4">
        <v>438.34</v>
      </c>
      <c r="N18" s="4" t="s">
        <v>82</v>
      </c>
      <c r="O18" s="4" t="s">
        <v>32</v>
      </c>
      <c r="P18" s="4" t="s">
        <v>33</v>
      </c>
      <c r="Q18" s="4">
        <v>0</v>
      </c>
      <c r="R18" s="8">
        <v>45044</v>
      </c>
      <c r="S18" s="6">
        <v>45060</v>
      </c>
      <c r="T18" s="4" t="s">
        <v>34</v>
      </c>
      <c r="U18" s="4">
        <v>438.34</v>
      </c>
      <c r="V18" s="4">
        <v>0</v>
      </c>
      <c r="W18" s="4">
        <v>0</v>
      </c>
      <c r="X18" s="4" t="s">
        <v>83</v>
      </c>
      <c r="Y18" s="4" t="s">
        <v>35</v>
      </c>
    </row>
    <row r="19" s="4" customFormat="1" spans="1:25">
      <c r="A19" s="4" t="s">
        <v>84</v>
      </c>
      <c r="B19" s="4" t="s">
        <v>26</v>
      </c>
      <c r="C19" s="4" t="s">
        <v>27</v>
      </c>
      <c r="D19" s="4" t="s">
        <v>85</v>
      </c>
      <c r="E19" s="4" t="s">
        <v>86</v>
      </c>
      <c r="F19" s="6">
        <v>45044</v>
      </c>
      <c r="G19" s="6">
        <v>45045</v>
      </c>
      <c r="H19" s="4">
        <v>3</v>
      </c>
      <c r="I19" s="4">
        <v>1</v>
      </c>
      <c r="J19" s="4">
        <v>3</v>
      </c>
      <c r="K19" s="4" t="s">
        <v>30</v>
      </c>
      <c r="L19" s="4">
        <v>2078.58</v>
      </c>
      <c r="M19" s="4">
        <v>2078.58</v>
      </c>
      <c r="N19" s="4" t="s">
        <v>87</v>
      </c>
      <c r="O19" s="4" t="s">
        <v>32</v>
      </c>
      <c r="P19" s="4" t="s">
        <v>33</v>
      </c>
      <c r="Q19" s="4">
        <v>0</v>
      </c>
      <c r="R19" s="8">
        <v>45044</v>
      </c>
      <c r="S19" s="6">
        <v>45060</v>
      </c>
      <c r="T19" s="4" t="s">
        <v>34</v>
      </c>
      <c r="U19" s="4">
        <v>2078.58</v>
      </c>
      <c r="V19" s="4">
        <v>0</v>
      </c>
      <c r="W19" s="4">
        <v>0</v>
      </c>
      <c r="X19" s="4" t="s">
        <v>88</v>
      </c>
      <c r="Y19" s="4" t="s">
        <v>35</v>
      </c>
    </row>
    <row r="20" s="4" customFormat="1" spans="1:25">
      <c r="A20" s="4" t="s">
        <v>89</v>
      </c>
      <c r="B20" s="4" t="s">
        <v>26</v>
      </c>
      <c r="C20" s="4" t="s">
        <v>27</v>
      </c>
      <c r="D20" s="4" t="s">
        <v>90</v>
      </c>
      <c r="E20" s="4" t="s">
        <v>91</v>
      </c>
      <c r="F20" s="6">
        <v>45043</v>
      </c>
      <c r="G20" s="6">
        <v>45046</v>
      </c>
      <c r="H20" s="4">
        <v>1</v>
      </c>
      <c r="I20" s="4">
        <v>3</v>
      </c>
      <c r="J20" s="4">
        <v>3</v>
      </c>
      <c r="K20" s="4" t="s">
        <v>30</v>
      </c>
      <c r="L20" s="4">
        <v>2071</v>
      </c>
      <c r="M20" s="4">
        <v>2071</v>
      </c>
      <c r="N20" s="4" t="s">
        <v>92</v>
      </c>
      <c r="O20" s="4" t="s">
        <v>93</v>
      </c>
      <c r="P20" s="4" t="s">
        <v>33</v>
      </c>
      <c r="Q20" s="4">
        <v>0</v>
      </c>
      <c r="R20" s="8">
        <v>45013</v>
      </c>
      <c r="S20" s="6">
        <v>45061</v>
      </c>
      <c r="T20" s="4" t="s">
        <v>34</v>
      </c>
      <c r="U20" s="4">
        <v>2071</v>
      </c>
      <c r="V20" s="4">
        <v>0</v>
      </c>
      <c r="W20" s="4">
        <v>0</v>
      </c>
      <c r="X20" s="4" t="s">
        <v>94</v>
      </c>
      <c r="Y20" s="4" t="s">
        <v>35</v>
      </c>
    </row>
    <row r="21" s="4" customFormat="1" spans="1:25">
      <c r="A21" s="4" t="s">
        <v>89</v>
      </c>
      <c r="B21" s="4" t="s">
        <v>26</v>
      </c>
      <c r="C21" s="4" t="s">
        <v>43</v>
      </c>
      <c r="D21" s="4" t="s">
        <v>90</v>
      </c>
      <c r="E21" s="4" t="s">
        <v>91</v>
      </c>
      <c r="F21" s="6">
        <v>45043</v>
      </c>
      <c r="G21" s="6">
        <v>45046</v>
      </c>
      <c r="H21" s="4">
        <v>1</v>
      </c>
      <c r="I21" s="4">
        <v>3</v>
      </c>
      <c r="J21" s="4">
        <v>3</v>
      </c>
      <c r="K21" s="4" t="s">
        <v>30</v>
      </c>
      <c r="L21" s="4">
        <v>-2071</v>
      </c>
      <c r="M21" s="4">
        <v>-2071</v>
      </c>
      <c r="N21" s="4" t="s">
        <v>92</v>
      </c>
      <c r="O21" s="4" t="s">
        <v>93</v>
      </c>
      <c r="P21" s="4" t="s">
        <v>33</v>
      </c>
      <c r="Q21" s="4">
        <v>0</v>
      </c>
      <c r="R21" s="8">
        <v>45013</v>
      </c>
      <c r="S21" s="6">
        <v>45061</v>
      </c>
      <c r="T21" s="4" t="s">
        <v>34</v>
      </c>
      <c r="U21" s="4">
        <v>-2071</v>
      </c>
      <c r="V21" s="4">
        <v>0</v>
      </c>
      <c r="W21" s="4">
        <v>0</v>
      </c>
      <c r="X21" s="4" t="s">
        <v>94</v>
      </c>
      <c r="Y21" s="4" t="s">
        <v>35</v>
      </c>
    </row>
    <row r="22" s="4" customFormat="1" spans="1:25">
      <c r="A22" s="4" t="s">
        <v>95</v>
      </c>
      <c r="B22" s="4" t="s">
        <v>26</v>
      </c>
      <c r="C22" s="4" t="s">
        <v>27</v>
      </c>
      <c r="D22" s="4" t="s">
        <v>96</v>
      </c>
      <c r="E22" s="4" t="s">
        <v>97</v>
      </c>
      <c r="F22" s="6">
        <v>45045</v>
      </c>
      <c r="G22" s="6">
        <v>45046</v>
      </c>
      <c r="H22" s="4">
        <v>1</v>
      </c>
      <c r="I22" s="4">
        <v>1</v>
      </c>
      <c r="J22" s="4">
        <v>1</v>
      </c>
      <c r="K22" s="4" t="s">
        <v>30</v>
      </c>
      <c r="L22" s="4">
        <v>1000</v>
      </c>
      <c r="M22" s="4">
        <v>1000</v>
      </c>
      <c r="N22" s="4" t="s">
        <v>98</v>
      </c>
      <c r="O22" s="4" t="s">
        <v>93</v>
      </c>
      <c r="P22" s="4" t="s">
        <v>33</v>
      </c>
      <c r="Q22" s="4">
        <v>0</v>
      </c>
      <c r="R22" s="8">
        <v>45024</v>
      </c>
      <c r="S22" s="6">
        <v>45061</v>
      </c>
      <c r="T22" s="4" t="s">
        <v>34</v>
      </c>
      <c r="U22" s="4">
        <v>1000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99</v>
      </c>
      <c r="B23" s="4" t="s">
        <v>26</v>
      </c>
      <c r="C23" s="4" t="s">
        <v>27</v>
      </c>
      <c r="D23" s="4" t="s">
        <v>100</v>
      </c>
      <c r="E23" s="4" t="s">
        <v>101</v>
      </c>
      <c r="F23" s="6">
        <v>45045</v>
      </c>
      <c r="G23" s="6">
        <v>45046</v>
      </c>
      <c r="H23" s="4">
        <v>1</v>
      </c>
      <c r="I23" s="4">
        <v>1</v>
      </c>
      <c r="J23" s="4">
        <v>1</v>
      </c>
      <c r="K23" s="4" t="s">
        <v>30</v>
      </c>
      <c r="L23" s="4">
        <v>561</v>
      </c>
      <c r="M23" s="4">
        <v>561</v>
      </c>
      <c r="N23" s="4" t="s">
        <v>102</v>
      </c>
      <c r="O23" s="4" t="s">
        <v>93</v>
      </c>
      <c r="P23" s="4" t="s">
        <v>33</v>
      </c>
      <c r="Q23" s="4">
        <v>0</v>
      </c>
      <c r="R23" s="8">
        <v>45035</v>
      </c>
      <c r="S23" s="6">
        <v>45061</v>
      </c>
      <c r="T23" s="4" t="s">
        <v>34</v>
      </c>
      <c r="U23" s="4">
        <v>561</v>
      </c>
      <c r="V23" s="4">
        <v>0</v>
      </c>
      <c r="W23" s="4">
        <v>0</v>
      </c>
      <c r="X23" s="4" t="s">
        <v>103</v>
      </c>
      <c r="Y23" s="4" t="s">
        <v>35</v>
      </c>
    </row>
    <row r="24" s="4" customFormat="1" spans="1:25">
      <c r="A24" s="4" t="s">
        <v>99</v>
      </c>
      <c r="B24" s="4" t="s">
        <v>26</v>
      </c>
      <c r="C24" s="4" t="s">
        <v>43</v>
      </c>
      <c r="D24" s="4" t="s">
        <v>100</v>
      </c>
      <c r="E24" s="4" t="s">
        <v>101</v>
      </c>
      <c r="F24" s="6">
        <v>45045</v>
      </c>
      <c r="G24" s="6">
        <v>45046</v>
      </c>
      <c r="H24" s="4">
        <v>1</v>
      </c>
      <c r="I24" s="4">
        <v>1</v>
      </c>
      <c r="J24" s="4">
        <v>1</v>
      </c>
      <c r="K24" s="4" t="s">
        <v>30</v>
      </c>
      <c r="L24" s="4">
        <v>-561</v>
      </c>
      <c r="M24" s="4">
        <v>-561</v>
      </c>
      <c r="N24" s="4" t="s">
        <v>102</v>
      </c>
      <c r="O24" s="4" t="s">
        <v>93</v>
      </c>
      <c r="P24" s="4" t="s">
        <v>33</v>
      </c>
      <c r="Q24" s="4">
        <v>0</v>
      </c>
      <c r="R24" s="8">
        <v>45035</v>
      </c>
      <c r="S24" s="6">
        <v>45061</v>
      </c>
      <c r="T24" s="4" t="s">
        <v>34</v>
      </c>
      <c r="U24" s="4">
        <v>-561</v>
      </c>
      <c r="V24" s="4">
        <v>0</v>
      </c>
      <c r="W24" s="4">
        <v>0</v>
      </c>
      <c r="X24" s="4" t="s">
        <v>103</v>
      </c>
      <c r="Y24" s="4" t="s">
        <v>35</v>
      </c>
    </row>
    <row r="25" s="4" customFormat="1" spans="1:25">
      <c r="A25" s="4" t="s">
        <v>104</v>
      </c>
      <c r="B25" s="4" t="s">
        <v>26</v>
      </c>
      <c r="C25" s="4" t="s">
        <v>27</v>
      </c>
      <c r="D25" s="4" t="s">
        <v>105</v>
      </c>
      <c r="E25" s="4" t="s">
        <v>106</v>
      </c>
      <c r="F25" s="6">
        <v>45044</v>
      </c>
      <c r="G25" s="6">
        <v>45046</v>
      </c>
      <c r="H25" s="4">
        <v>2</v>
      </c>
      <c r="I25" s="4">
        <v>2</v>
      </c>
      <c r="J25" s="4">
        <v>4</v>
      </c>
      <c r="K25" s="4" t="s">
        <v>30</v>
      </c>
      <c r="L25" s="4">
        <v>1668.8</v>
      </c>
      <c r="M25" s="4">
        <v>1668.8</v>
      </c>
      <c r="N25" s="4" t="s">
        <v>107</v>
      </c>
      <c r="O25" s="4" t="s">
        <v>93</v>
      </c>
      <c r="P25" s="4" t="s">
        <v>33</v>
      </c>
      <c r="Q25" s="4">
        <v>0</v>
      </c>
      <c r="R25" s="8">
        <v>45037</v>
      </c>
      <c r="S25" s="6">
        <v>45061</v>
      </c>
      <c r="T25" s="4" t="s">
        <v>34</v>
      </c>
      <c r="U25" s="4">
        <v>1668.8</v>
      </c>
      <c r="V25" s="4">
        <v>0</v>
      </c>
      <c r="W25" s="4">
        <v>0</v>
      </c>
      <c r="X25" s="4" t="s">
        <v>35</v>
      </c>
      <c r="Y25" s="4" t="s">
        <v>108</v>
      </c>
    </row>
    <row r="26" s="4" customFormat="1" spans="1:25">
      <c r="A26" s="4" t="s">
        <v>109</v>
      </c>
      <c r="B26" s="4" t="s">
        <v>26</v>
      </c>
      <c r="C26" s="4" t="s">
        <v>27</v>
      </c>
      <c r="D26" s="4" t="s">
        <v>105</v>
      </c>
      <c r="E26" s="4" t="s">
        <v>106</v>
      </c>
      <c r="F26" s="6">
        <v>45044</v>
      </c>
      <c r="G26" s="6">
        <v>45046</v>
      </c>
      <c r="H26" s="4">
        <v>3</v>
      </c>
      <c r="I26" s="4">
        <v>2</v>
      </c>
      <c r="J26" s="4">
        <v>6</v>
      </c>
      <c r="K26" s="4" t="s">
        <v>30</v>
      </c>
      <c r="L26" s="4">
        <v>2503.2</v>
      </c>
      <c r="M26" s="4">
        <v>2503.2</v>
      </c>
      <c r="N26" s="4" t="s">
        <v>110</v>
      </c>
      <c r="O26" s="4" t="s">
        <v>93</v>
      </c>
      <c r="P26" s="4" t="s">
        <v>33</v>
      </c>
      <c r="Q26" s="4">
        <v>0</v>
      </c>
      <c r="R26" s="8">
        <v>45040</v>
      </c>
      <c r="S26" s="6">
        <v>45061</v>
      </c>
      <c r="T26" s="4" t="s">
        <v>34</v>
      </c>
      <c r="U26" s="4">
        <v>2503.2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111</v>
      </c>
      <c r="B27" s="4" t="s">
        <v>26</v>
      </c>
      <c r="C27" s="4" t="s">
        <v>27</v>
      </c>
      <c r="D27" s="4" t="s">
        <v>52</v>
      </c>
      <c r="E27" s="4" t="s">
        <v>112</v>
      </c>
      <c r="F27" s="6">
        <v>45045</v>
      </c>
      <c r="G27" s="6">
        <v>45046</v>
      </c>
      <c r="H27" s="4">
        <v>1</v>
      </c>
      <c r="I27" s="4">
        <v>1</v>
      </c>
      <c r="J27" s="4">
        <v>1</v>
      </c>
      <c r="K27" s="4" t="s">
        <v>30</v>
      </c>
      <c r="L27" s="4">
        <v>537.32</v>
      </c>
      <c r="M27" s="4">
        <v>537.32</v>
      </c>
      <c r="N27" s="4" t="s">
        <v>54</v>
      </c>
      <c r="O27" s="4" t="s">
        <v>93</v>
      </c>
      <c r="P27" s="4" t="s">
        <v>33</v>
      </c>
      <c r="Q27" s="4">
        <v>0</v>
      </c>
      <c r="R27" s="8">
        <v>45040</v>
      </c>
      <c r="S27" s="6">
        <v>45061</v>
      </c>
      <c r="T27" s="4" t="s">
        <v>34</v>
      </c>
      <c r="U27" s="4">
        <v>537.32</v>
      </c>
      <c r="V27" s="4">
        <v>0</v>
      </c>
      <c r="W27" s="4">
        <v>0</v>
      </c>
      <c r="X27" s="4" t="s">
        <v>113</v>
      </c>
      <c r="Y27" s="4" t="s">
        <v>35</v>
      </c>
    </row>
    <row r="28" s="4" customFormat="1" spans="1:25">
      <c r="A28" s="4" t="s">
        <v>114</v>
      </c>
      <c r="B28" s="4" t="s">
        <v>26</v>
      </c>
      <c r="C28" s="4" t="s">
        <v>27</v>
      </c>
      <c r="D28" s="4" t="s">
        <v>80</v>
      </c>
      <c r="E28" s="4" t="s">
        <v>115</v>
      </c>
      <c r="F28" s="6">
        <v>45045</v>
      </c>
      <c r="G28" s="6">
        <v>45046</v>
      </c>
      <c r="H28" s="4">
        <v>2</v>
      </c>
      <c r="I28" s="4">
        <v>1</v>
      </c>
      <c r="J28" s="4">
        <v>2</v>
      </c>
      <c r="K28" s="4" t="s">
        <v>30</v>
      </c>
      <c r="L28" s="4">
        <v>1226.14</v>
      </c>
      <c r="M28" s="4">
        <v>1226.14</v>
      </c>
      <c r="N28" s="4" t="s">
        <v>116</v>
      </c>
      <c r="O28" s="4" t="s">
        <v>93</v>
      </c>
      <c r="P28" s="4" t="s">
        <v>33</v>
      </c>
      <c r="Q28" s="4">
        <v>0</v>
      </c>
      <c r="R28" s="8">
        <v>45040</v>
      </c>
      <c r="S28" s="6">
        <v>45061</v>
      </c>
      <c r="T28" s="4" t="s">
        <v>34</v>
      </c>
      <c r="U28" s="4">
        <v>1226.14</v>
      </c>
      <c r="V28" s="4">
        <v>0</v>
      </c>
      <c r="W28" s="4">
        <v>0</v>
      </c>
      <c r="X28" s="4" t="s">
        <v>117</v>
      </c>
      <c r="Y28" s="4" t="s">
        <v>118</v>
      </c>
    </row>
    <row r="29" s="4" customFormat="1" spans="1:25">
      <c r="A29" s="4" t="s">
        <v>119</v>
      </c>
      <c r="B29" s="4" t="s">
        <v>26</v>
      </c>
      <c r="C29" s="4" t="s">
        <v>27</v>
      </c>
      <c r="D29" s="4" t="s">
        <v>120</v>
      </c>
      <c r="E29" s="4" t="s">
        <v>121</v>
      </c>
      <c r="F29" s="6">
        <v>45045</v>
      </c>
      <c r="G29" s="6">
        <v>45046</v>
      </c>
      <c r="H29" s="4">
        <v>1</v>
      </c>
      <c r="I29" s="4">
        <v>1</v>
      </c>
      <c r="J29" s="4">
        <v>1</v>
      </c>
      <c r="K29" s="4" t="s">
        <v>30</v>
      </c>
      <c r="L29" s="4">
        <v>757.5</v>
      </c>
      <c r="M29" s="4">
        <v>757.5</v>
      </c>
      <c r="N29" s="4" t="s">
        <v>122</v>
      </c>
      <c r="O29" s="4" t="s">
        <v>93</v>
      </c>
      <c r="P29" s="4" t="s">
        <v>33</v>
      </c>
      <c r="Q29" s="4">
        <v>0</v>
      </c>
      <c r="R29" s="8">
        <v>45040</v>
      </c>
      <c r="S29" s="6">
        <v>45061</v>
      </c>
      <c r="T29" s="4" t="s">
        <v>34</v>
      </c>
      <c r="U29" s="4">
        <v>757.5</v>
      </c>
      <c r="V29" s="4">
        <v>0</v>
      </c>
      <c r="W29" s="4">
        <v>0</v>
      </c>
      <c r="X29" s="4" t="s">
        <v>123</v>
      </c>
      <c r="Y29" s="4" t="s">
        <v>35</v>
      </c>
    </row>
    <row r="30" s="4" customFormat="1" spans="1:25">
      <c r="A30" s="4" t="s">
        <v>109</v>
      </c>
      <c r="B30" s="4" t="s">
        <v>26</v>
      </c>
      <c r="C30" s="4" t="s">
        <v>43</v>
      </c>
      <c r="D30" s="4" t="s">
        <v>105</v>
      </c>
      <c r="E30" s="4" t="s">
        <v>106</v>
      </c>
      <c r="F30" s="6">
        <v>45044</v>
      </c>
      <c r="G30" s="6">
        <v>45046</v>
      </c>
      <c r="H30" s="4">
        <v>3</v>
      </c>
      <c r="I30" s="4">
        <v>2</v>
      </c>
      <c r="J30" s="4">
        <v>6</v>
      </c>
      <c r="K30" s="4" t="s">
        <v>30</v>
      </c>
      <c r="L30" s="4">
        <v>-2503.2</v>
      </c>
      <c r="M30" s="4">
        <v>-2503.2</v>
      </c>
      <c r="N30" s="4" t="s">
        <v>110</v>
      </c>
      <c r="O30" s="4" t="s">
        <v>93</v>
      </c>
      <c r="P30" s="4" t="s">
        <v>33</v>
      </c>
      <c r="Q30" s="4">
        <v>0</v>
      </c>
      <c r="R30" s="8">
        <v>45040</v>
      </c>
      <c r="S30" s="6">
        <v>45061</v>
      </c>
      <c r="T30" s="4" t="s">
        <v>34</v>
      </c>
      <c r="U30" s="4">
        <v>-2503.2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124</v>
      </c>
      <c r="B31" s="4" t="s">
        <v>26</v>
      </c>
      <c r="C31" s="4" t="s">
        <v>27</v>
      </c>
      <c r="D31" s="4" t="s">
        <v>125</v>
      </c>
      <c r="E31" s="4" t="s">
        <v>126</v>
      </c>
      <c r="F31" s="6">
        <v>45045</v>
      </c>
      <c r="G31" s="6">
        <v>45046</v>
      </c>
      <c r="H31" s="4">
        <v>1</v>
      </c>
      <c r="I31" s="4">
        <v>1</v>
      </c>
      <c r="J31" s="4">
        <v>1</v>
      </c>
      <c r="K31" s="4" t="s">
        <v>30</v>
      </c>
      <c r="L31" s="4">
        <v>562.57</v>
      </c>
      <c r="M31" s="4">
        <v>562.57</v>
      </c>
      <c r="N31" s="4" t="s">
        <v>127</v>
      </c>
      <c r="O31" s="4" t="s">
        <v>93</v>
      </c>
      <c r="P31" s="4" t="s">
        <v>33</v>
      </c>
      <c r="Q31" s="4">
        <v>0</v>
      </c>
      <c r="R31" s="8">
        <v>45043</v>
      </c>
      <c r="S31" s="6">
        <v>45061</v>
      </c>
      <c r="T31" s="4" t="s">
        <v>34</v>
      </c>
      <c r="U31" s="4">
        <v>562.57</v>
      </c>
      <c r="V31" s="4">
        <v>0</v>
      </c>
      <c r="W31" s="4">
        <v>0</v>
      </c>
      <c r="X31" s="4" t="s">
        <v>128</v>
      </c>
      <c r="Y31" s="4" t="s">
        <v>35</v>
      </c>
    </row>
    <row r="32" s="4" customFormat="1" spans="1:25">
      <c r="A32" s="4" t="s">
        <v>129</v>
      </c>
      <c r="B32" s="4" t="s">
        <v>26</v>
      </c>
      <c r="C32" s="4" t="s">
        <v>27</v>
      </c>
      <c r="D32" s="4" t="s">
        <v>130</v>
      </c>
      <c r="E32" s="4" t="s">
        <v>131</v>
      </c>
      <c r="F32" s="6">
        <v>45045</v>
      </c>
      <c r="G32" s="6">
        <v>45046</v>
      </c>
      <c r="H32" s="4">
        <v>1</v>
      </c>
      <c r="I32" s="4">
        <v>1</v>
      </c>
      <c r="J32" s="4">
        <v>1</v>
      </c>
      <c r="K32" s="4" t="s">
        <v>30</v>
      </c>
      <c r="L32" s="4">
        <v>684</v>
      </c>
      <c r="M32" s="4">
        <v>684</v>
      </c>
      <c r="N32" s="4" t="s">
        <v>132</v>
      </c>
      <c r="O32" s="4" t="s">
        <v>93</v>
      </c>
      <c r="P32" s="4" t="s">
        <v>33</v>
      </c>
      <c r="Q32" s="4">
        <v>0</v>
      </c>
      <c r="R32" s="8">
        <v>45045</v>
      </c>
      <c r="S32" s="6">
        <v>45061</v>
      </c>
      <c r="T32" s="4" t="s">
        <v>34</v>
      </c>
      <c r="U32" s="4">
        <v>684</v>
      </c>
      <c r="V32" s="4">
        <v>0</v>
      </c>
      <c r="W32" s="4">
        <v>0</v>
      </c>
      <c r="X32" s="4" t="s">
        <v>35</v>
      </c>
      <c r="Y3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0"/>
  <sheetViews>
    <sheetView tabSelected="1" workbookViewId="0">
      <selection activeCell="A36" sqref="A36:D4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0" width="9" style="4"/>
    <col min="11" max="11" width="15.875" style="4" customWidth="1"/>
    <col min="12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133</v>
      </c>
    </row>
    <row r="2" s="4" customFormat="1" hidden="1" spans="1:9">
      <c r="A2" s="5">
        <v>999223681617361</v>
      </c>
      <c r="B2" s="6">
        <v>45044</v>
      </c>
      <c r="C2" s="6">
        <v>45045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0">
      <c r="A3" s="5">
        <v>23696745869</v>
      </c>
      <c r="B3" s="6">
        <v>45044</v>
      </c>
      <c r="C3" s="6">
        <v>45045</v>
      </c>
      <c r="D3" s="4">
        <v>672</v>
      </c>
      <c r="E3" s="4">
        <v>672</v>
      </c>
      <c r="F3" s="9" t="s">
        <v>134</v>
      </c>
      <c r="G3" s="4">
        <f t="shared" ref="G3:G28" si="0">D3-E3</f>
        <v>0</v>
      </c>
      <c r="H3" s="4" t="str">
        <f t="shared" ref="H3:H28" si="1">$H$1&amp;F3</f>
        <v>，202304171001390021</v>
      </c>
      <c r="I3" s="4" t="e">
        <f>VLOOKUP(A3,HOP!A:U,21,0)</f>
        <v>#N/A</v>
      </c>
      <c r="J3" s="4">
        <v>4.17</v>
      </c>
    </row>
    <row r="4" s="4" customFormat="1" spans="1:10">
      <c r="A4" s="10" t="s">
        <v>135</v>
      </c>
      <c r="B4" s="6">
        <v>45044</v>
      </c>
      <c r="C4" s="6">
        <v>45045</v>
      </c>
      <c r="D4" s="4">
        <v>315</v>
      </c>
      <c r="E4" s="4">
        <v>315</v>
      </c>
      <c r="F4" s="9" t="s">
        <v>136</v>
      </c>
      <c r="G4" s="4">
        <f t="shared" si="0"/>
        <v>0</v>
      </c>
      <c r="H4" s="4" t="str">
        <f t="shared" si="1"/>
        <v>，202304200844110071</v>
      </c>
      <c r="I4" s="4" t="e">
        <f>VLOOKUP(A4,HOP!A:U,21,0)</f>
        <v>#N/A</v>
      </c>
      <c r="J4" s="7">
        <v>4.2</v>
      </c>
    </row>
    <row r="5" s="4" customFormat="1" spans="1:10">
      <c r="A5" s="10" t="s">
        <v>137</v>
      </c>
      <c r="B5" s="6">
        <v>45044</v>
      </c>
      <c r="C5" s="6">
        <v>45045</v>
      </c>
      <c r="D5" s="4">
        <v>336</v>
      </c>
      <c r="E5" s="4">
        <v>336</v>
      </c>
      <c r="F5" s="9" t="s">
        <v>138</v>
      </c>
      <c r="G5" s="4">
        <f t="shared" si="0"/>
        <v>0</v>
      </c>
      <c r="H5" s="4" t="str">
        <f t="shared" si="1"/>
        <v>，202304202304220076</v>
      </c>
      <c r="I5" s="4" t="e">
        <f>VLOOKUP(A5,HOP!A:U,21,0)</f>
        <v>#N/A</v>
      </c>
      <c r="J5" s="7">
        <v>4.2</v>
      </c>
    </row>
    <row r="6" s="4" customFormat="1" spans="1:9">
      <c r="A6" s="5">
        <v>999223801463402</v>
      </c>
      <c r="B6" s="6">
        <v>45040</v>
      </c>
      <c r="C6" s="6">
        <v>45045</v>
      </c>
      <c r="D6" s="4">
        <v>1642.2</v>
      </c>
      <c r="E6" s="4" t="str">
        <f>VLOOKUP(A6,HOP!A:L,12,0)</f>
        <v>1642.20</v>
      </c>
      <c r="F6" s="4" t="str">
        <f>VLOOKUP(A6,HOP!A:C,3,0)</f>
        <v>3275376</v>
      </c>
      <c r="G6" s="4">
        <f t="shared" si="0"/>
        <v>0</v>
      </c>
      <c r="H6" s="4" t="str">
        <f t="shared" si="1"/>
        <v>，3275376</v>
      </c>
      <c r="I6" s="4" t="str">
        <f>VLOOKUP(A6,HOP!A:U,21,0)</f>
        <v>直采</v>
      </c>
    </row>
    <row r="7" s="4" customFormat="1" spans="1:10">
      <c r="A7" s="10" t="s">
        <v>139</v>
      </c>
      <c r="B7" s="6">
        <v>45044</v>
      </c>
      <c r="C7" s="6">
        <v>45045</v>
      </c>
      <c r="D7" s="4">
        <v>336</v>
      </c>
      <c r="E7" s="4">
        <v>336</v>
      </c>
      <c r="F7" s="9" t="s">
        <v>140</v>
      </c>
      <c r="G7" s="4">
        <f t="shared" si="0"/>
        <v>0</v>
      </c>
      <c r="H7" s="4" t="str">
        <f t="shared" si="1"/>
        <v>，202304231456430071</v>
      </c>
      <c r="I7" s="4" t="e">
        <f>VLOOKUP(A7,HOP!A:U,21,0)</f>
        <v>#N/A</v>
      </c>
      <c r="J7" s="4">
        <v>4.23</v>
      </c>
    </row>
    <row r="8" s="4" customFormat="1" hidden="1" spans="1:9">
      <c r="A8" s="5">
        <v>999223814729597</v>
      </c>
      <c r="B8" s="6">
        <v>45043</v>
      </c>
      <c r="C8" s="6">
        <v>45045</v>
      </c>
      <c r="D8" s="4">
        <v>1068.58</v>
      </c>
      <c r="E8" s="4" t="str">
        <f>VLOOKUP(A8,HOP!A:L,12,0)</f>
        <v>1068.58</v>
      </c>
      <c r="F8" s="4" t="str">
        <f>VLOOKUP(A8,HOP!A:C,3,0)</f>
        <v>3279420</v>
      </c>
      <c r="G8" s="4">
        <f t="shared" si="0"/>
        <v>0</v>
      </c>
      <c r="H8" s="4" t="str">
        <f t="shared" si="1"/>
        <v>，3279420</v>
      </c>
      <c r="I8" s="4" t="str">
        <f>VLOOKUP(A8,HOP!A:U,21,0)</f>
        <v>直连</v>
      </c>
    </row>
    <row r="9" s="4" customFormat="1" hidden="1" spans="1:9">
      <c r="A9" s="5">
        <v>999223815570402</v>
      </c>
      <c r="B9" s="6">
        <v>45044</v>
      </c>
      <c r="C9" s="6">
        <v>45045</v>
      </c>
      <c r="D9" s="4">
        <v>361.58</v>
      </c>
      <c r="E9" s="4" t="str">
        <f>VLOOKUP(A9,HOP!A:L,12,0)</f>
        <v>361.58</v>
      </c>
      <c r="F9" s="4" t="str">
        <f>VLOOKUP(A9,HOP!A:C,3,0)</f>
        <v>3279758</v>
      </c>
      <c r="G9" s="4">
        <f t="shared" si="0"/>
        <v>0</v>
      </c>
      <c r="H9" s="4" t="str">
        <f t="shared" si="1"/>
        <v>，3279758</v>
      </c>
      <c r="I9" s="4" t="str">
        <f>VLOOKUP(A9,HOP!A:U,21,0)</f>
        <v>直连</v>
      </c>
    </row>
    <row r="10" s="4" customFormat="1" spans="1:10">
      <c r="A10" s="10" t="s">
        <v>141</v>
      </c>
      <c r="B10" s="6">
        <v>45044</v>
      </c>
      <c r="C10" s="6">
        <v>45045</v>
      </c>
      <c r="D10" s="4">
        <v>336</v>
      </c>
      <c r="E10" s="4">
        <v>336</v>
      </c>
      <c r="F10" s="9" t="s">
        <v>142</v>
      </c>
      <c r="G10" s="4">
        <f t="shared" si="0"/>
        <v>0</v>
      </c>
      <c r="H10" s="4" t="str">
        <f t="shared" si="1"/>
        <v>，202304240758280071</v>
      </c>
      <c r="I10" s="4" t="e">
        <f>VLOOKUP(A10,HOP!A:U,21,0)</f>
        <v>#N/A</v>
      </c>
      <c r="J10" s="4">
        <v>4.24</v>
      </c>
    </row>
    <row r="11" s="4" customFormat="1" spans="1:10">
      <c r="A11" s="10" t="s">
        <v>143</v>
      </c>
      <c r="B11" s="6">
        <v>45044</v>
      </c>
      <c r="C11" s="6">
        <v>45045</v>
      </c>
      <c r="D11" s="4">
        <v>1232</v>
      </c>
      <c r="E11" s="4">
        <v>1232</v>
      </c>
      <c r="F11" s="9" t="s">
        <v>144</v>
      </c>
      <c r="G11" s="4">
        <f t="shared" si="0"/>
        <v>0</v>
      </c>
      <c r="H11" s="4" t="str">
        <f t="shared" si="1"/>
        <v>，202304241451340021</v>
      </c>
      <c r="I11" s="4" t="e">
        <f>VLOOKUP(A11,HOP!A:U,21,0)</f>
        <v>#N/A</v>
      </c>
      <c r="J11" s="4">
        <v>4.24</v>
      </c>
    </row>
    <row r="12" s="4" customFormat="1" spans="1:10">
      <c r="A12" s="10" t="s">
        <v>145</v>
      </c>
      <c r="B12" s="6">
        <v>45044</v>
      </c>
      <c r="C12" s="6">
        <v>45045</v>
      </c>
      <c r="D12" s="4">
        <v>644</v>
      </c>
      <c r="E12" s="4">
        <v>644</v>
      </c>
      <c r="F12" s="9" t="s">
        <v>146</v>
      </c>
      <c r="G12" s="4">
        <f t="shared" si="0"/>
        <v>0</v>
      </c>
      <c r="H12" s="4" t="str">
        <f t="shared" si="1"/>
        <v>，202304241954190021</v>
      </c>
      <c r="I12" s="4" t="e">
        <f>VLOOKUP(A12,HOP!A:U,21,0)</f>
        <v>#N/A</v>
      </c>
      <c r="J12" s="4">
        <v>4.24</v>
      </c>
    </row>
    <row r="13" s="4" customFormat="1" spans="1:10">
      <c r="A13" s="10" t="s">
        <v>147</v>
      </c>
      <c r="B13" s="6">
        <v>45044</v>
      </c>
      <c r="C13" s="6">
        <v>45045</v>
      </c>
      <c r="D13" s="4">
        <v>308</v>
      </c>
      <c r="E13" s="4">
        <v>308</v>
      </c>
      <c r="F13" s="9" t="s">
        <v>148</v>
      </c>
      <c r="G13" s="4">
        <f t="shared" si="0"/>
        <v>0</v>
      </c>
      <c r="H13" s="4" t="str">
        <f t="shared" si="1"/>
        <v>，202304250840280025</v>
      </c>
      <c r="I13" s="4" t="e">
        <f>VLOOKUP(A13,HOP!A:U,21,0)</f>
        <v>#N/A</v>
      </c>
      <c r="J13" s="4">
        <v>4.25</v>
      </c>
    </row>
    <row r="14" s="4" customFormat="1" spans="1:10">
      <c r="A14" s="10" t="s">
        <v>149</v>
      </c>
      <c r="B14" s="6">
        <v>45044</v>
      </c>
      <c r="C14" s="6">
        <v>45045</v>
      </c>
      <c r="D14" s="4">
        <v>308</v>
      </c>
      <c r="E14" s="4">
        <v>308</v>
      </c>
      <c r="F14" s="9" t="s">
        <v>150</v>
      </c>
      <c r="G14" s="4">
        <f t="shared" si="0"/>
        <v>0</v>
      </c>
      <c r="H14" s="4" t="str">
        <f t="shared" si="1"/>
        <v>，202304261420200069</v>
      </c>
      <c r="I14" s="4" t="e">
        <f>VLOOKUP(A14,HOP!A:U,21,0)</f>
        <v>#N/A</v>
      </c>
      <c r="J14" s="4">
        <v>4.26</v>
      </c>
    </row>
    <row r="15" s="4" customFormat="1" hidden="1" spans="1:9">
      <c r="A15" s="5">
        <v>999223874118572</v>
      </c>
      <c r="B15" s="6">
        <v>45044</v>
      </c>
      <c r="C15" s="6">
        <v>45045</v>
      </c>
      <c r="D15" s="4">
        <v>381.78</v>
      </c>
      <c r="E15" s="4" t="str">
        <f>VLOOKUP(A15,HOP!A:L,12,0)</f>
        <v>381.78</v>
      </c>
      <c r="F15" s="4" t="str">
        <f>VLOOKUP(A15,HOP!A:C,3,0)</f>
        <v>3296419</v>
      </c>
      <c r="G15" s="4">
        <f t="shared" si="0"/>
        <v>0</v>
      </c>
      <c r="H15" s="4" t="str">
        <f t="shared" si="1"/>
        <v>，3296419</v>
      </c>
      <c r="I15" s="4" t="str">
        <f>VLOOKUP(A15,HOP!A:U,21,0)</f>
        <v>直连</v>
      </c>
    </row>
    <row r="16" s="4" customFormat="1" hidden="1" spans="1:9">
      <c r="A16" s="5">
        <v>999223894151299</v>
      </c>
      <c r="B16" s="6">
        <v>45044</v>
      </c>
      <c r="C16" s="6">
        <v>45045</v>
      </c>
      <c r="D16" s="4">
        <v>707</v>
      </c>
      <c r="E16" s="4" t="str">
        <f>VLOOKUP(A16,HOP!A:L,12,0)</f>
        <v>707.00</v>
      </c>
      <c r="F16" s="4" t="str">
        <f>VLOOKUP(A16,HOP!A:C,3,0)</f>
        <v>3300392</v>
      </c>
      <c r="G16" s="4">
        <f t="shared" si="0"/>
        <v>0</v>
      </c>
      <c r="H16" s="4" t="str">
        <f t="shared" si="1"/>
        <v>，3300392</v>
      </c>
      <c r="I16" s="4" t="str">
        <f>VLOOKUP(A16,HOP!A:U,21,0)</f>
        <v>直连</v>
      </c>
    </row>
    <row r="17" s="4" customFormat="1" hidden="1" spans="1:9">
      <c r="A17" s="5">
        <v>999223895248282</v>
      </c>
      <c r="B17" s="6">
        <v>45044</v>
      </c>
      <c r="C17" s="6">
        <v>45045</v>
      </c>
      <c r="D17" s="4">
        <v>438.34</v>
      </c>
      <c r="E17" s="4" t="str">
        <f>VLOOKUP(A17,HOP!A:L,12,0)</f>
        <v>438.34</v>
      </c>
      <c r="F17" s="4" t="str">
        <f>VLOOKUP(A17,HOP!A:C,3,0)</f>
        <v>3300693</v>
      </c>
      <c r="G17" s="4">
        <f t="shared" si="0"/>
        <v>0</v>
      </c>
      <c r="H17" s="4" t="str">
        <f t="shared" si="1"/>
        <v>，3300693</v>
      </c>
      <c r="I17" s="4" t="str">
        <f>VLOOKUP(A17,HOP!A:U,21,0)</f>
        <v>直连</v>
      </c>
    </row>
    <row r="18" s="4" customFormat="1" hidden="1" spans="1:9">
      <c r="A18" s="5">
        <v>999223897816073</v>
      </c>
      <c r="B18" s="6">
        <v>45044</v>
      </c>
      <c r="C18" s="6">
        <v>45045</v>
      </c>
      <c r="D18" s="4">
        <v>2078.58</v>
      </c>
      <c r="E18" s="4" t="str">
        <f>VLOOKUP(A18,HOP!A:L,12,0)</f>
        <v>2078.58</v>
      </c>
      <c r="F18" s="4" t="str">
        <f>VLOOKUP(A18,HOP!A:C,3,0)</f>
        <v>3301392</v>
      </c>
      <c r="G18" s="4">
        <f t="shared" si="0"/>
        <v>0</v>
      </c>
      <c r="H18" s="4" t="str">
        <f t="shared" si="1"/>
        <v>，3301392</v>
      </c>
      <c r="I18" s="4" t="str">
        <f>VLOOKUP(A18,HOP!A:U,21,0)</f>
        <v>直连</v>
      </c>
    </row>
    <row r="19" s="4" customFormat="1" hidden="1" spans="1:9">
      <c r="A19" s="5">
        <v>999223385099665</v>
      </c>
      <c r="B19" s="6">
        <v>45043</v>
      </c>
      <c r="C19" s="6">
        <v>45046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12">
      <c r="A20" s="10" t="s">
        <v>151</v>
      </c>
      <c r="B20" s="6">
        <v>45045</v>
      </c>
      <c r="C20" s="6">
        <v>45046</v>
      </c>
      <c r="D20" s="4">
        <v>1000</v>
      </c>
      <c r="E20" s="4" t="e">
        <f>VLOOKUP(A20,HOP!A:L,12,0)</f>
        <v>#N/A</v>
      </c>
      <c r="F20" s="4">
        <v>3198925</v>
      </c>
      <c r="G20" s="4" t="e">
        <f t="shared" si="0"/>
        <v>#N/A</v>
      </c>
      <c r="H20" s="4" t="str">
        <f t="shared" si="1"/>
        <v>，3198925</v>
      </c>
      <c r="I20" s="4" t="e">
        <f>VLOOKUP(A20,HOP!A:U,21,0)</f>
        <v>#N/A</v>
      </c>
      <c r="J20" s="4" t="s">
        <v>152</v>
      </c>
      <c r="K20" s="4" t="s">
        <v>153</v>
      </c>
      <c r="L20" s="4" t="s">
        <v>154</v>
      </c>
    </row>
    <row r="21" s="4" customFormat="1" hidden="1" spans="1:9">
      <c r="A21" s="5">
        <v>999223740360192</v>
      </c>
      <c r="B21" s="6">
        <v>45045</v>
      </c>
      <c r="C21" s="6">
        <v>45046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10">
      <c r="A22" s="10" t="s">
        <v>155</v>
      </c>
      <c r="B22" s="6">
        <v>45044</v>
      </c>
      <c r="C22" s="6">
        <v>45046</v>
      </c>
      <c r="D22" s="4">
        <v>1668.8</v>
      </c>
      <c r="E22" s="4">
        <v>1668.8</v>
      </c>
      <c r="F22" s="9" t="s">
        <v>156</v>
      </c>
      <c r="G22" s="4">
        <f t="shared" si="0"/>
        <v>0</v>
      </c>
      <c r="H22" s="4" t="str">
        <f t="shared" si="1"/>
        <v>，202304211550460020</v>
      </c>
      <c r="I22" s="4" t="e">
        <f>VLOOKUP(A22,HOP!A:U,21,0)</f>
        <v>#N/A</v>
      </c>
      <c r="J22" s="4">
        <v>4.21</v>
      </c>
    </row>
    <row r="23" s="4" customFormat="1" hidden="1" spans="1:9">
      <c r="A23" s="5">
        <v>999223818671882</v>
      </c>
      <c r="B23" s="6">
        <v>45044</v>
      </c>
      <c r="C23" s="6">
        <v>45046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999223818676424</v>
      </c>
      <c r="B24" s="6">
        <v>45045</v>
      </c>
      <c r="C24" s="6">
        <v>45046</v>
      </c>
      <c r="D24" s="4">
        <v>537.32</v>
      </c>
      <c r="E24" s="4" t="str">
        <f>VLOOKUP(A24,HOP!A:L,12,0)</f>
        <v>537.32</v>
      </c>
      <c r="F24" s="4" t="str">
        <f>VLOOKUP(A24,HOP!A:C,3,0)</f>
        <v>3280961</v>
      </c>
      <c r="G24" s="4">
        <f t="shared" si="0"/>
        <v>0</v>
      </c>
      <c r="H24" s="4" t="str">
        <f t="shared" si="1"/>
        <v>，3280961</v>
      </c>
      <c r="I24" s="4" t="str">
        <f>VLOOKUP(A24,HOP!A:U,21,0)</f>
        <v>直连</v>
      </c>
    </row>
    <row r="25" s="4" customFormat="1" hidden="1" spans="1:9">
      <c r="A25" s="5">
        <v>999223824198471</v>
      </c>
      <c r="B25" s="6">
        <v>45045</v>
      </c>
      <c r="C25" s="6">
        <v>45046</v>
      </c>
      <c r="D25" s="4">
        <v>1226.14</v>
      </c>
      <c r="E25" s="4" t="str">
        <f>VLOOKUP(A25,HOP!A:L,12,0)</f>
        <v>1226.14</v>
      </c>
      <c r="F25" s="4" t="str">
        <f>VLOOKUP(A25,HOP!A:C,3,0)</f>
        <v>3281960</v>
      </c>
      <c r="G25" s="4">
        <f t="shared" si="0"/>
        <v>0</v>
      </c>
      <c r="H25" s="4" t="str">
        <f t="shared" si="1"/>
        <v>，3281960</v>
      </c>
      <c r="I25" s="4" t="str">
        <f>VLOOKUP(A25,HOP!A:U,21,0)</f>
        <v>直连</v>
      </c>
    </row>
    <row r="26" s="4" customFormat="1" hidden="1" spans="1:9">
      <c r="A26" s="5">
        <v>999223830450474</v>
      </c>
      <c r="B26" s="6">
        <v>45045</v>
      </c>
      <c r="C26" s="6">
        <v>45046</v>
      </c>
      <c r="D26" s="4">
        <v>757.5</v>
      </c>
      <c r="E26" s="4" t="str">
        <f>VLOOKUP(A26,HOP!A:L,12,0)</f>
        <v>757.50</v>
      </c>
      <c r="F26" s="4" t="str">
        <f>VLOOKUP(A26,HOP!A:C,3,0)</f>
        <v>3283719</v>
      </c>
      <c r="G26" s="4">
        <f t="shared" si="0"/>
        <v>0</v>
      </c>
      <c r="H26" s="4" t="str">
        <f t="shared" si="1"/>
        <v>，3283719</v>
      </c>
      <c r="I26" s="4" t="str">
        <f>VLOOKUP(A26,HOP!A:U,21,0)</f>
        <v>直连</v>
      </c>
    </row>
    <row r="27" s="4" customFormat="1" hidden="1" spans="1:9">
      <c r="A27" s="5">
        <v>23867601693</v>
      </c>
      <c r="B27" s="6">
        <v>45045</v>
      </c>
      <c r="C27" s="6">
        <v>45046</v>
      </c>
      <c r="D27" s="4">
        <v>562.57</v>
      </c>
      <c r="E27" s="4" t="str">
        <f>VLOOKUP(A27,HOP!A:L,12,0)</f>
        <v>562.57</v>
      </c>
      <c r="F27" s="4" t="str">
        <f>VLOOKUP(A27,HOP!A:C,3,0)</f>
        <v>3294301</v>
      </c>
      <c r="G27" s="4">
        <f t="shared" si="0"/>
        <v>0</v>
      </c>
      <c r="H27" s="4" t="str">
        <f t="shared" si="1"/>
        <v>，3294301</v>
      </c>
      <c r="I27" s="4" t="str">
        <f>VLOOKUP(A27,HOP!A:U,21,0)</f>
        <v>直连</v>
      </c>
    </row>
    <row r="28" s="4" customFormat="1" spans="1:10">
      <c r="A28" s="10" t="s">
        <v>157</v>
      </c>
      <c r="B28" s="6">
        <v>45045</v>
      </c>
      <c r="C28" s="6">
        <v>45046</v>
      </c>
      <c r="D28" s="4">
        <v>684</v>
      </c>
      <c r="E28" s="4">
        <v>684</v>
      </c>
      <c r="F28" s="9" t="s">
        <v>158</v>
      </c>
      <c r="G28" s="4">
        <f t="shared" si="0"/>
        <v>0</v>
      </c>
      <c r="H28" s="4" t="str">
        <f t="shared" si="1"/>
        <v>，202304291255120020</v>
      </c>
      <c r="I28" s="4" t="e">
        <f>VLOOKUP(A28,HOP!A:U,21,0)</f>
        <v>#N/A</v>
      </c>
      <c r="J28" s="4">
        <v>4.29</v>
      </c>
    </row>
    <row r="30" spans="4:4">
      <c r="D30" s="4">
        <f>SUM(D2:D29)</f>
        <v>17601.39</v>
      </c>
    </row>
    <row r="36" spans="1:4">
      <c r="A36" s="4" t="s">
        <v>159</v>
      </c>
      <c r="C36" s="4">
        <v>2642.2</v>
      </c>
      <c r="D36" s="4">
        <v>2971.69</v>
      </c>
    </row>
    <row r="37" spans="1:4">
      <c r="A37" s="4" t="s">
        <v>160</v>
      </c>
      <c r="C37" s="4">
        <v>8119.39</v>
      </c>
      <c r="D37" s="4">
        <v>9131.92</v>
      </c>
    </row>
    <row r="38" spans="1:4">
      <c r="A38" s="4" t="s">
        <v>161</v>
      </c>
      <c r="C38" s="4">
        <v>6839.8</v>
      </c>
      <c r="D38" s="4">
        <v>7692.75</v>
      </c>
    </row>
    <row r="39" spans="1:4">
      <c r="A39" s="4" t="s">
        <v>162</v>
      </c>
      <c r="C39" s="4">
        <f>SUBTOTAL(9,C36:C38)</f>
        <v>17601.39</v>
      </c>
      <c r="D39" s="4">
        <f>SUBTOTAL(9,D36:D38)</f>
        <v>19796.36</v>
      </c>
    </row>
    <row r="40" spans="1:1">
      <c r="A40" s="4" t="s">
        <v>163</v>
      </c>
    </row>
  </sheetData>
  <autoFilter ref="A1:XFD30">
    <filterColumn colId="3">
      <filters blank="1">
        <filter val="315"/>
        <filter val="562.57"/>
        <filter val="361.58"/>
        <filter val="1642.2"/>
        <filter val="757.5"/>
        <filter val="1668.8"/>
        <filter val="672"/>
        <filter val="1232"/>
        <filter val="537.32"/>
        <filter val="438.34"/>
        <filter val="336"/>
        <filter val="381.78"/>
        <filter val="17601.39"/>
        <filter val="1000"/>
        <filter val="644"/>
        <filter val="684"/>
        <filter val="1226.14"/>
        <filter val="707"/>
        <filter val="308"/>
        <filter val="1068.58"/>
        <filter val="2078.58"/>
      </filters>
    </filterColumn>
    <filterColumn colId="8">
      <filters blank="1">
        <filter val="#N/A"/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164</v>
      </c>
      <c r="B1" s="2" t="s">
        <v>165</v>
      </c>
      <c r="C1" s="2" t="s">
        <v>166</v>
      </c>
      <c r="D1" s="2" t="s">
        <v>167</v>
      </c>
      <c r="E1" s="2" t="s">
        <v>13</v>
      </c>
      <c r="F1" s="2" t="s">
        <v>5</v>
      </c>
      <c r="G1" s="2" t="s">
        <v>6</v>
      </c>
      <c r="H1" s="2" t="s">
        <v>168</v>
      </c>
      <c r="I1" s="2" t="s">
        <v>169</v>
      </c>
      <c r="J1" s="2" t="s">
        <v>170</v>
      </c>
      <c r="K1" s="2" t="s">
        <v>171</v>
      </c>
      <c r="L1" s="2" t="s">
        <v>172</v>
      </c>
      <c r="M1" s="2" t="s">
        <v>173</v>
      </c>
      <c r="N1" s="2" t="s">
        <v>174</v>
      </c>
      <c r="O1" s="2" t="s">
        <v>175</v>
      </c>
      <c r="P1" s="2" t="s">
        <v>176</v>
      </c>
      <c r="Q1" s="2" t="s">
        <v>177</v>
      </c>
      <c r="R1" s="2" t="s">
        <v>178</v>
      </c>
      <c r="S1" s="2" t="s">
        <v>179</v>
      </c>
      <c r="T1" s="2" t="s">
        <v>180</v>
      </c>
      <c r="U1" s="2" t="s">
        <v>181</v>
      </c>
      <c r="V1" s="2" t="s">
        <v>182</v>
      </c>
    </row>
    <row r="2" s="1" customFormat="1" spans="1:22">
      <c r="A2" s="3">
        <v>999223897816073</v>
      </c>
      <c r="B2" s="1" t="s">
        <v>183</v>
      </c>
      <c r="C2" s="1" t="s">
        <v>184</v>
      </c>
      <c r="D2" s="1" t="s">
        <v>185</v>
      </c>
      <c r="E2" s="1" t="s">
        <v>87</v>
      </c>
      <c r="F2" s="1" t="s">
        <v>183</v>
      </c>
      <c r="G2" s="1" t="s">
        <v>186</v>
      </c>
      <c r="H2" s="1" t="s">
        <v>187</v>
      </c>
      <c r="I2" s="1" t="s">
        <v>188</v>
      </c>
      <c r="J2" s="1" t="s">
        <v>189</v>
      </c>
      <c r="K2" s="1" t="s">
        <v>188</v>
      </c>
      <c r="L2" s="1" t="s">
        <v>188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  <c r="U2" s="1" t="s">
        <v>197</v>
      </c>
      <c r="V2" s="1" t="s">
        <v>198</v>
      </c>
    </row>
    <row r="3" s="1" customFormat="1" spans="1:22">
      <c r="A3" s="3">
        <v>999223895248282</v>
      </c>
      <c r="B3" s="1" t="s">
        <v>183</v>
      </c>
      <c r="C3" s="1" t="s">
        <v>199</v>
      </c>
      <c r="D3" s="1" t="s">
        <v>200</v>
      </c>
      <c r="E3" s="1" t="s">
        <v>82</v>
      </c>
      <c r="F3" s="1" t="s">
        <v>183</v>
      </c>
      <c r="G3" s="1" t="s">
        <v>186</v>
      </c>
      <c r="H3" s="1" t="s">
        <v>187</v>
      </c>
      <c r="I3" s="1" t="s">
        <v>201</v>
      </c>
      <c r="J3" s="1" t="s">
        <v>189</v>
      </c>
      <c r="K3" s="1" t="s">
        <v>201</v>
      </c>
      <c r="L3" s="1" t="s">
        <v>201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193</v>
      </c>
      <c r="R3" s="1" t="s">
        <v>202</v>
      </c>
      <c r="S3" s="1" t="s">
        <v>195</v>
      </c>
      <c r="T3" s="1" t="s">
        <v>196</v>
      </c>
      <c r="U3" s="1" t="s">
        <v>197</v>
      </c>
      <c r="V3" s="1" t="s">
        <v>198</v>
      </c>
    </row>
    <row r="4" s="1" customFormat="1" spans="1:22">
      <c r="A4" s="3">
        <v>999223894151299</v>
      </c>
      <c r="B4" s="1" t="s">
        <v>183</v>
      </c>
      <c r="C4" s="1" t="s">
        <v>203</v>
      </c>
      <c r="D4" s="1" t="s">
        <v>204</v>
      </c>
      <c r="E4" s="1" t="s">
        <v>77</v>
      </c>
      <c r="F4" s="1" t="s">
        <v>183</v>
      </c>
      <c r="G4" s="1" t="s">
        <v>186</v>
      </c>
      <c r="H4" s="1" t="s">
        <v>187</v>
      </c>
      <c r="I4" s="1" t="s">
        <v>205</v>
      </c>
      <c r="J4" s="1" t="s">
        <v>189</v>
      </c>
      <c r="K4" s="1" t="s">
        <v>205</v>
      </c>
      <c r="L4" s="1" t="s">
        <v>205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193</v>
      </c>
      <c r="R4" s="1" t="s">
        <v>206</v>
      </c>
      <c r="S4" s="1" t="s">
        <v>195</v>
      </c>
      <c r="T4" s="1" t="s">
        <v>196</v>
      </c>
      <c r="U4" s="1" t="s">
        <v>197</v>
      </c>
      <c r="V4" s="1" t="s">
        <v>198</v>
      </c>
    </row>
    <row r="5" s="1" customFormat="1" spans="1:22">
      <c r="A5" s="3">
        <v>999223874118572</v>
      </c>
      <c r="B5" s="1" t="s">
        <v>207</v>
      </c>
      <c r="C5" s="1" t="s">
        <v>208</v>
      </c>
      <c r="D5" s="1" t="s">
        <v>209</v>
      </c>
      <c r="E5" s="1" t="s">
        <v>74</v>
      </c>
      <c r="F5" s="1" t="s">
        <v>183</v>
      </c>
      <c r="G5" s="1" t="s">
        <v>186</v>
      </c>
      <c r="H5" s="1" t="s">
        <v>187</v>
      </c>
      <c r="I5" s="1" t="s">
        <v>210</v>
      </c>
      <c r="J5" s="1" t="s">
        <v>189</v>
      </c>
      <c r="K5" s="1" t="s">
        <v>210</v>
      </c>
      <c r="L5" s="1" t="s">
        <v>210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193</v>
      </c>
      <c r="R5" s="1" t="s">
        <v>211</v>
      </c>
      <c r="S5" s="1" t="s">
        <v>195</v>
      </c>
      <c r="T5" s="1" t="s">
        <v>196</v>
      </c>
      <c r="U5" s="1" t="s">
        <v>197</v>
      </c>
      <c r="V5" s="1" t="s">
        <v>198</v>
      </c>
    </row>
    <row r="6" s="1" customFormat="1" spans="1:22">
      <c r="A6" s="3">
        <v>23867601693</v>
      </c>
      <c r="B6" s="1" t="s">
        <v>207</v>
      </c>
      <c r="C6" s="1" t="s">
        <v>212</v>
      </c>
      <c r="D6" s="1" t="s">
        <v>213</v>
      </c>
      <c r="E6" s="1" t="s">
        <v>127</v>
      </c>
      <c r="F6" s="1" t="s">
        <v>186</v>
      </c>
      <c r="G6" s="1" t="s">
        <v>214</v>
      </c>
      <c r="H6" s="1" t="s">
        <v>187</v>
      </c>
      <c r="I6" s="1" t="s">
        <v>215</v>
      </c>
      <c r="J6" s="1" t="s">
        <v>189</v>
      </c>
      <c r="K6" s="1" t="s">
        <v>215</v>
      </c>
      <c r="L6" s="1" t="s">
        <v>215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193</v>
      </c>
      <c r="R6" s="1" t="s">
        <v>216</v>
      </c>
      <c r="S6" s="1" t="s">
        <v>195</v>
      </c>
      <c r="T6" s="1" t="s">
        <v>196</v>
      </c>
      <c r="U6" s="1" t="s">
        <v>197</v>
      </c>
      <c r="V6" s="1" t="s">
        <v>198</v>
      </c>
    </row>
    <row r="7" s="1" customFormat="1" spans="1:22">
      <c r="A7" s="3">
        <v>999223830450474</v>
      </c>
      <c r="B7" s="1" t="s">
        <v>217</v>
      </c>
      <c r="C7" s="1" t="s">
        <v>218</v>
      </c>
      <c r="D7" s="1" t="s">
        <v>219</v>
      </c>
      <c r="E7" s="1" t="s">
        <v>122</v>
      </c>
      <c r="F7" s="1" t="s">
        <v>186</v>
      </c>
      <c r="G7" s="1" t="s">
        <v>214</v>
      </c>
      <c r="H7" s="1" t="s">
        <v>187</v>
      </c>
      <c r="I7" s="1" t="s">
        <v>220</v>
      </c>
      <c r="J7" s="1" t="s">
        <v>189</v>
      </c>
      <c r="K7" s="1" t="s">
        <v>220</v>
      </c>
      <c r="L7" s="1" t="s">
        <v>220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193</v>
      </c>
      <c r="R7" s="1" t="s">
        <v>221</v>
      </c>
      <c r="S7" s="1" t="s">
        <v>195</v>
      </c>
      <c r="T7" s="1" t="s">
        <v>196</v>
      </c>
      <c r="U7" s="1" t="s">
        <v>197</v>
      </c>
      <c r="V7" s="1" t="s">
        <v>198</v>
      </c>
    </row>
    <row r="8" s="1" customFormat="1" spans="1:22">
      <c r="A8" s="3">
        <v>999223824198471</v>
      </c>
      <c r="B8" s="1" t="s">
        <v>217</v>
      </c>
      <c r="C8" s="1" t="s">
        <v>222</v>
      </c>
      <c r="D8" s="1" t="s">
        <v>200</v>
      </c>
      <c r="E8" s="1" t="s">
        <v>116</v>
      </c>
      <c r="F8" s="1" t="s">
        <v>186</v>
      </c>
      <c r="G8" s="1" t="s">
        <v>214</v>
      </c>
      <c r="H8" s="1" t="s">
        <v>187</v>
      </c>
      <c r="I8" s="1" t="s">
        <v>223</v>
      </c>
      <c r="J8" s="1" t="s">
        <v>189</v>
      </c>
      <c r="K8" s="1" t="s">
        <v>223</v>
      </c>
      <c r="L8" s="1" t="s">
        <v>223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193</v>
      </c>
      <c r="R8" s="1" t="s">
        <v>224</v>
      </c>
      <c r="S8" s="1" t="s">
        <v>195</v>
      </c>
      <c r="T8" s="1" t="s">
        <v>196</v>
      </c>
      <c r="U8" s="1" t="s">
        <v>197</v>
      </c>
      <c r="V8" s="1" t="s">
        <v>198</v>
      </c>
    </row>
    <row r="9" s="1" customFormat="1" spans="1:22">
      <c r="A9" s="3">
        <v>999223818676424</v>
      </c>
      <c r="B9" s="1" t="s">
        <v>217</v>
      </c>
      <c r="C9" s="1" t="s">
        <v>225</v>
      </c>
      <c r="D9" s="1" t="s">
        <v>204</v>
      </c>
      <c r="E9" s="1" t="s">
        <v>54</v>
      </c>
      <c r="F9" s="1" t="s">
        <v>186</v>
      </c>
      <c r="G9" s="1" t="s">
        <v>214</v>
      </c>
      <c r="H9" s="1" t="s">
        <v>187</v>
      </c>
      <c r="I9" s="1" t="s">
        <v>226</v>
      </c>
      <c r="J9" s="1" t="s">
        <v>189</v>
      </c>
      <c r="K9" s="1" t="s">
        <v>226</v>
      </c>
      <c r="L9" s="1" t="s">
        <v>226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193</v>
      </c>
      <c r="R9" s="1" t="s">
        <v>227</v>
      </c>
      <c r="S9" s="1" t="s">
        <v>195</v>
      </c>
      <c r="T9" s="1" t="s">
        <v>196</v>
      </c>
      <c r="U9" s="1" t="s">
        <v>197</v>
      </c>
      <c r="V9" s="1" t="s">
        <v>198</v>
      </c>
    </row>
    <row r="10" s="1" customFormat="1" spans="1:22">
      <c r="A10" s="3">
        <v>999223815570402</v>
      </c>
      <c r="B10" s="1" t="s">
        <v>228</v>
      </c>
      <c r="C10" s="1" t="s">
        <v>229</v>
      </c>
      <c r="D10" s="1" t="s">
        <v>230</v>
      </c>
      <c r="E10" s="1" t="s">
        <v>59</v>
      </c>
      <c r="F10" s="1" t="s">
        <v>183</v>
      </c>
      <c r="G10" s="1" t="s">
        <v>186</v>
      </c>
      <c r="H10" s="1" t="s">
        <v>187</v>
      </c>
      <c r="I10" s="1" t="s">
        <v>231</v>
      </c>
      <c r="J10" s="1" t="s">
        <v>189</v>
      </c>
      <c r="K10" s="1" t="s">
        <v>231</v>
      </c>
      <c r="L10" s="1" t="s">
        <v>231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193</v>
      </c>
      <c r="R10" s="1" t="s">
        <v>232</v>
      </c>
      <c r="S10" s="1" t="s">
        <v>195</v>
      </c>
      <c r="T10" s="1" t="s">
        <v>196</v>
      </c>
      <c r="U10" s="1" t="s">
        <v>197</v>
      </c>
      <c r="V10" s="1" t="s">
        <v>198</v>
      </c>
    </row>
    <row r="11" s="1" customFormat="1" spans="1:22">
      <c r="A11" s="3">
        <v>999223814729597</v>
      </c>
      <c r="B11" s="1" t="s">
        <v>228</v>
      </c>
      <c r="C11" s="1" t="s">
        <v>233</v>
      </c>
      <c r="D11" s="1" t="s">
        <v>204</v>
      </c>
      <c r="E11" s="1" t="s">
        <v>54</v>
      </c>
      <c r="F11" s="1" t="s">
        <v>207</v>
      </c>
      <c r="G11" s="1" t="s">
        <v>186</v>
      </c>
      <c r="H11" s="1" t="s">
        <v>187</v>
      </c>
      <c r="I11" s="1" t="s">
        <v>234</v>
      </c>
      <c r="J11" s="1" t="s">
        <v>189</v>
      </c>
      <c r="K11" s="1" t="s">
        <v>234</v>
      </c>
      <c r="L11" s="1" t="s">
        <v>234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193</v>
      </c>
      <c r="R11" s="1" t="s">
        <v>235</v>
      </c>
      <c r="S11" s="1" t="s">
        <v>195</v>
      </c>
      <c r="T11" s="1" t="s">
        <v>196</v>
      </c>
      <c r="U11" s="1" t="s">
        <v>197</v>
      </c>
      <c r="V11" s="1" t="s">
        <v>198</v>
      </c>
    </row>
    <row r="12" s="1" customFormat="1" spans="1:22">
      <c r="A12" s="3">
        <v>999223801463402</v>
      </c>
      <c r="B12" s="1" t="s">
        <v>228</v>
      </c>
      <c r="C12" s="1" t="s">
        <v>236</v>
      </c>
      <c r="D12" s="1" t="s">
        <v>237</v>
      </c>
      <c r="E12" s="1" t="s">
        <v>238</v>
      </c>
      <c r="F12" s="1" t="s">
        <v>217</v>
      </c>
      <c r="G12" s="1" t="s">
        <v>186</v>
      </c>
      <c r="H12" s="1" t="s">
        <v>187</v>
      </c>
      <c r="I12" s="1" t="s">
        <v>239</v>
      </c>
      <c r="J12" s="1" t="s">
        <v>189</v>
      </c>
      <c r="K12" s="1" t="s">
        <v>239</v>
      </c>
      <c r="L12" s="1" t="s">
        <v>239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193</v>
      </c>
      <c r="R12" s="1" t="s">
        <v>240</v>
      </c>
      <c r="S12" s="1" t="s">
        <v>195</v>
      </c>
      <c r="T12" s="1" t="s">
        <v>196</v>
      </c>
      <c r="U12" s="1" t="s">
        <v>152</v>
      </c>
      <c r="V12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2023-05-15T01:28:19Z</dcterms:created>
  <dcterms:modified xsi:type="dcterms:W3CDTF">2023-05-15T01:51:33Z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B39606F086384E0694DF53DC80856A53_12</vt:lpwstr>
  </property>
  <property fmtid="{D5CDD505-2E9C-101B-9397-08002B2CF9AE}" pid="3" name="KSOProductBuildVer">
    <vt:lpwstr>2052-11.1.0.14036</vt:lpwstr>
  </property>
</Properties>
</file>