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</definedName>
  </definedNames>
  <calcPr calcId="144525"/>
</workbook>
</file>

<file path=xl/sharedStrings.xml><?xml version="1.0" encoding="utf-8"?>
<sst xmlns="http://schemas.openxmlformats.org/spreadsheetml/2006/main" count="449" uniqueCount="205">
  <si>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</si>
  <si>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</si>
  <si>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</si>
  <si>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</si>
  <si>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</si>
  <si>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</si>
  <si>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</si>
  <si>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</si>
  <si>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</si>
  <si>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</si>
  <si>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</si>
  <si>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</si>
  <si>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</si>
  <si>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</si>
  <si>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</si>
  <si>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</si>
  <si>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</si>
  <si>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</si>
  <si>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</si>
  <si>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</si>
  <si>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</si>
  <si>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</si>
  <si>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</si>
  <si>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</si>
  <si>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</si>
  <si>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999223888268634	</t>
  </si>
  <si>
    <t>Ctrip</t>
  </si>
  <si>
    <t>正常</t>
  </si>
  <si>
    <t>[拉普拉普]马克坦 BE 度假村(BE Resort Mactan)(70706556)</t>
  </si>
  <si>
    <t>Be Classy Room&lt;2人入住&gt;&lt;不退款&gt;&lt;早餐&gt;</t>
  </si>
  <si>
    <t>USD</t>
  </si>
  <si>
    <t>SHIN/EUNSUK,HONG/JUNGUI</t>
  </si>
  <si>
    <t>CA5326230514USD</t>
  </si>
  <si>
    <t>未提现</t>
  </si>
  <si>
    <t>携程开票</t>
  </si>
  <si>
    <t xml:space="preserve">3299193	</t>
  </si>
  <si>
    <t xml:space="preserve">115618	</t>
  </si>
  <si>
    <t xml:space="preserve">999223899206524	</t>
  </si>
  <si>
    <t>[Racha Thewa]阿玛拉素万那普酒店(Amaranth Suvarnabhumi Hotel)(38635635)</t>
  </si>
  <si>
    <t>豪华房&lt;2人入住&gt;&lt;不退款&gt;</t>
  </si>
  <si>
    <t>FENG/TINGTING,XU/XIAOLING</t>
  </si>
  <si>
    <t xml:space="preserve">3301848	</t>
  </si>
  <si>
    <t xml:space="preserve">68458	</t>
  </si>
  <si>
    <t xml:space="preserve">999224077091515	</t>
  </si>
  <si>
    <t>[曼谷]曼谷奇迹大酒店(Miracle Grand Convention Hotel)(37229130)</t>
  </si>
  <si>
    <t>JADSADAPORNPUN/PISIT</t>
  </si>
  <si>
    <t xml:space="preserve">3348514	</t>
  </si>
  <si>
    <t xml:space="preserve">571896	</t>
  </si>
  <si>
    <t xml:space="preserve">999224077172822	</t>
  </si>
  <si>
    <t>[曼谷]素坤逸S33精品酒店(S33 Compact Sukhumvit Hotel)(37225655)</t>
  </si>
  <si>
    <t>大型套房（带按摩浴缸）&lt;2人入住&gt;&lt;不退款&gt;&lt;早餐&gt;</t>
  </si>
  <si>
    <t>Wang/Yan</t>
  </si>
  <si>
    <t xml:space="preserve">3348551	</t>
  </si>
  <si>
    <t xml:space="preserve">-6092184	</t>
  </si>
  <si>
    <t xml:space="preserve">999224078567902	</t>
  </si>
  <si>
    <t>[丹戎槟榔]日夜拉古纳宾坦酒店 - 丹戎槟榔(Nite &amp; Day Laguna Bintan)(39609833)</t>
  </si>
  <si>
    <t>阳光明媚的房间&lt;2人入住&gt;&lt;不退款&gt;</t>
  </si>
  <si>
    <t>Xue/Bin</t>
  </si>
  <si>
    <t xml:space="preserve">3349091	</t>
  </si>
  <si>
    <t xml:space="preserve">	</t>
  </si>
  <si>
    <t xml:space="preserve">999222497470715	</t>
  </si>
  <si>
    <t>[清迈]清迈安纳塔拉套房酒店(Anantara Chiang Mai Service Suite)(37198256)</t>
  </si>
  <si>
    <t>一卧室套房&lt;2人入住&gt;&lt;不退款&gt;</t>
  </si>
  <si>
    <t>Skricka/Michal</t>
  </si>
  <si>
    <t>CA5326230515USD</t>
  </si>
  <si>
    <t xml:space="preserve">3000070	</t>
  </si>
  <si>
    <t>取消</t>
  </si>
  <si>
    <t xml:space="preserve">999223970207846	</t>
  </si>
  <si>
    <t>[普吉岛]奈涵度假村(The Nai Harn - Sha Extra Plus)(40718848)</t>
  </si>
  <si>
    <t>至尊海洋景房&lt;2人入住&gt;&lt;不退款&gt;&lt;早餐&gt;</t>
  </si>
  <si>
    <t>ZHOU/QIURUI,TAN/CHUPING</t>
  </si>
  <si>
    <t xml:space="preserve">3316535	</t>
  </si>
  <si>
    <t xml:space="preserve">999223983893805	</t>
  </si>
  <si>
    <t>[巴黎]卡斯蒂尼奥那酒店(Hotel de Castiglione Paris)(40880739)</t>
  </si>
  <si>
    <t>高级双床房&lt;2人入住&gt;&lt;不退款&gt;</t>
  </si>
  <si>
    <t>OSLAN/MITA NOVITAWATI</t>
  </si>
  <si>
    <t xml:space="preserve">3320024	</t>
  </si>
  <si>
    <t xml:space="preserve">999224052608912	</t>
  </si>
  <si>
    <t>[芭堤雅]芭堤雅爱湾皇家巡航酒店(A-One the Royal Cruise Hotel Pattaya)(44156669)</t>
  </si>
  <si>
    <t>豪华双床房&lt;2人入住&gt;&lt;不退款&gt;&lt;早餐&gt;</t>
  </si>
  <si>
    <t>Jiang/Zhihai,Yu/Jianghua,Guo/Biao,Yin/Bin</t>
  </si>
  <si>
    <t xml:space="preserve">3342105	</t>
  </si>
  <si>
    <t xml:space="preserve">-4962407	</t>
  </si>
  <si>
    <t xml:space="preserve">999224052634169	</t>
  </si>
  <si>
    <t>[曼谷]曼谷铂尔曼皇权酒店(Pullman Bangkok King Power)(37197346)</t>
  </si>
  <si>
    <t>尊贵豪华特大床房带阳台&lt;2人入住&gt;&lt;不退款&gt;</t>
  </si>
  <si>
    <t>Dong/zhaomin,Zhang/baozhi</t>
  </si>
  <si>
    <t xml:space="preserve">3342114	</t>
  </si>
  <si>
    <t>6323XEA532</t>
  </si>
  <si>
    <t xml:space="preserve">6323XEA530	</t>
  </si>
  <si>
    <t xml:space="preserve">999224081824310	</t>
  </si>
  <si>
    <t>[曼谷]曼谷亚洲酒店(Asia Hotel Bangkok)(37200463)</t>
  </si>
  <si>
    <t>高级房&lt;2人入住&gt;&lt;不退款&gt;</t>
  </si>
  <si>
    <t>XU/XIANGJIAN</t>
  </si>
  <si>
    <t xml:space="preserve">3350401	</t>
  </si>
  <si>
    <t xml:space="preserve">-6275897	</t>
  </si>
  <si>
    <t xml:space="preserve">999224101023711	</t>
  </si>
  <si>
    <t>豪华双人房 (M)&lt;2人入住&gt;&lt;不退款&gt;&lt;早餐&gt;</t>
  </si>
  <si>
    <t>LIU/XUAN,SHU/TINGTING</t>
  </si>
  <si>
    <t xml:space="preserve">3357579	</t>
  </si>
  <si>
    <t xml:space="preserve">7068631	</t>
  </si>
  <si>
    <t>,</t>
  </si>
  <si>
    <t>USD 1833</t>
  </si>
  <si>
    <t>A230515094946911</t>
  </si>
  <si>
    <t>A230515095150911</t>
  </si>
  <si>
    <t>USD / HKD 当前参考汇率: 7.84344</t>
  </si>
  <si>
    <t>总计：1833 USD/
14377.03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</si>
  <si>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</si>
  <si>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</si>
  <si>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</si>
  <si>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</si>
  <si>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</si>
  <si>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</si>
  <si>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</si>
  <si>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</si>
  <si>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</si>
  <si>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</si>
  <si>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</si>
  <si>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</si>
  <si>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</si>
  <si>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</si>
  <si>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</si>
  <si>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</si>
  <si>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</si>
  <si>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</si>
  <si>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</si>
  <si>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2023-05-10</t>
  </si>
  <si>
    <t>3348551</t>
  </si>
  <si>
    <t>素坤逸S33精品酒店</t>
  </si>
  <si>
    <t>Wang Yan</t>
  </si>
  <si>
    <t>2023-05-11</t>
  </si>
  <si>
    <t>退房日周结</t>
  </si>
  <si>
    <t>346.92</t>
  </si>
  <si>
    <t>50.00</t>
  </si>
  <si>
    <t>0</t>
  </si>
  <si>
    <t>0.00</t>
  </si>
  <si>
    <t>携程盛景国际直连</t>
  </si>
  <si>
    <t>01.010677</t>
  </si>
  <si>
    <t>2023-05-10 08:02:05</t>
  </si>
  <si>
    <t>否</t>
  </si>
  <si>
    <t>汇智国际旅游发展有限公司</t>
  </si>
  <si>
    <t>直连</t>
  </si>
  <si>
    <t>泰国</t>
  </si>
  <si>
    <t>3357579</t>
  </si>
  <si>
    <t>LIU XUAN,SHU TINGTING</t>
  </si>
  <si>
    <t>2023-05-12</t>
  </si>
  <si>
    <t>229.36</t>
  </si>
  <si>
    <t>33.00</t>
  </si>
  <si>
    <t>2023-05-11 21:41:13</t>
  </si>
  <si>
    <t>2023-05-08</t>
  </si>
  <si>
    <t>3342114</t>
  </si>
  <si>
    <t>曼谷铂尔曼皇权酒店</t>
  </si>
  <si>
    <t>Dong zhaomin,Zhang baozhi</t>
  </si>
  <si>
    <t>2199.03</t>
  </si>
  <si>
    <t>318.00</t>
  </si>
  <si>
    <t>2023-05-08 17:15:14</t>
  </si>
  <si>
    <t>3342105</t>
  </si>
  <si>
    <t>芭堤雅爱湾皇家巡航酒店 (SHA Extra Plus)</t>
  </si>
  <si>
    <t>Jiang Zhihai,Yu Jianghua,Guo Biao,Yin Bin</t>
  </si>
  <si>
    <t>3706.55</t>
  </si>
  <si>
    <t>536.00</t>
  </si>
  <si>
    <t>2023-05-08 17:12:27</t>
  </si>
  <si>
    <t>3348514</t>
  </si>
  <si>
    <t>奇迹大酒店</t>
  </si>
  <si>
    <t>JADSADAPORNPUN PISIT</t>
  </si>
  <si>
    <t>326.10</t>
  </si>
  <si>
    <t>47.00</t>
  </si>
  <si>
    <t>2023-05-10 08:28:35</t>
  </si>
  <si>
    <t>直采</t>
  </si>
  <si>
    <t>2023-04-28</t>
  </si>
  <si>
    <t>3301848</t>
  </si>
  <si>
    <t>阿玛拉素万那普酒店</t>
  </si>
  <si>
    <t>FENG TINGTING,XU XIAOLING</t>
  </si>
  <si>
    <t>2023-05-04</t>
  </si>
  <si>
    <t>2965.43</t>
  </si>
  <si>
    <t>427.00</t>
  </si>
  <si>
    <t>2023-04-29 10:42:00</t>
  </si>
  <si>
    <t>3299193</t>
  </si>
  <si>
    <t>麦克坦度假酒店</t>
  </si>
  <si>
    <t>SHIN EUNSUK,HONG JUNGUI</t>
  </si>
  <si>
    <t>902.82</t>
  </si>
  <si>
    <t>130.00</t>
  </si>
  <si>
    <t>2023-04-28 10:10:56</t>
  </si>
  <si>
    <t>菲律宾</t>
  </si>
  <si>
    <t>3349091</t>
  </si>
  <si>
    <t>日夜拉古纳宾坦酒店 - 丹戎槟榔</t>
  </si>
  <si>
    <t>Xue Bin</t>
  </si>
  <si>
    <t>208.15</t>
  </si>
  <si>
    <t>30.00</t>
  </si>
  <si>
    <t>2023-05-10 10:06:32</t>
  </si>
  <si>
    <t>印度尼西亚</t>
  </si>
  <si>
    <t>3350401</t>
  </si>
  <si>
    <t>曼谷亚洲酒店</t>
  </si>
  <si>
    <t>XU XIANGJIAN</t>
  </si>
  <si>
    <t>263.66</t>
  </si>
  <si>
    <t>38.00</t>
  </si>
  <si>
    <t>2023-05-10 15:34:22</t>
  </si>
  <si>
    <t>2023-05-03</t>
  </si>
  <si>
    <t>3320024</t>
  </si>
  <si>
    <t>巴黎卡斯蒂尼奥那酒店</t>
  </si>
  <si>
    <t>OSLAN MITA NOVITAWATI</t>
  </si>
  <si>
    <t>1556.76</t>
  </si>
  <si>
    <t>224.00</t>
  </si>
  <si>
    <t>2023-05-03 13:11:31</t>
  </si>
  <si>
    <t>法国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</si>
</sst>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22</xdr:row>
      <xdr:rowOff>7620</xdr:rowOff>
    </xdr:from>
    <xdr:to>
      <xdr:col>13</xdr:col>
      <xdr:colOff>640715</xdr:colOff>
      <xdr:row>49</xdr:row>
      <xdr:rowOff>144780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933700"/>
          <a:ext cx="9860280" cy="5074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45056</v>
      </c>
      <c r="G2" s="6">
        <v>45057</v>
      </c>
      <c r="H2" s="4">
        <v>1</v>
      </c>
      <c r="I2" s="4">
        <v>1</v>
      </c>
      <c r="J2" s="4">
        <v>1</v>
      </c>
      <c r="K2" s="4" t="s">
        <v>30</v>
      </c>
      <c r="L2" s="4">
        <v>130</v>
      </c>
      <c r="M2" s="4">
        <v>130</v>
      </c>
      <c r="N2" s="4" t="s">
        <v>31</v>
      </c>
      <c r="O2" s="4" t="s">
        <v>32</v>
      </c>
      <c r="P2" s="4" t="s">
        <v>33</v>
      </c>
      <c r="Q2" s="4">
        <v>0</v>
      </c>
      <c r="R2" s="7">
        <v>45044</v>
      </c>
      <c r="S2" s="6">
        <v>45060</v>
      </c>
      <c r="T2" s="4" t="s">
        <v>34</v>
      </c>
      <c r="U2" s="4">
        <v>130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45050</v>
      </c>
      <c r="G3" s="6">
        <v>45057</v>
      </c>
      <c r="H3" s="4">
        <v>1</v>
      </c>
      <c r="I3" s="4">
        <v>7</v>
      </c>
      <c r="J3" s="4">
        <v>7</v>
      </c>
      <c r="K3" s="4" t="s">
        <v>30</v>
      </c>
      <c r="L3" s="4">
        <v>427</v>
      </c>
      <c r="M3" s="4">
        <v>427</v>
      </c>
      <c r="N3" s="4" t="s">
        <v>40</v>
      </c>
      <c r="O3" s="4" t="s">
        <v>32</v>
      </c>
      <c r="P3" s="4" t="s">
        <v>33</v>
      </c>
      <c r="Q3" s="4">
        <v>0</v>
      </c>
      <c r="R3" s="7">
        <v>45044</v>
      </c>
      <c r="S3" s="6">
        <v>45060</v>
      </c>
      <c r="T3" s="4" t="s">
        <v>34</v>
      </c>
      <c r="U3" s="4">
        <v>427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39</v>
      </c>
      <c r="F4" s="6">
        <v>45056</v>
      </c>
      <c r="G4" s="6">
        <v>45057</v>
      </c>
      <c r="H4" s="4">
        <v>1</v>
      </c>
      <c r="I4" s="4">
        <v>1</v>
      </c>
      <c r="J4" s="4">
        <v>1</v>
      </c>
      <c r="K4" s="4" t="s">
        <v>30</v>
      </c>
      <c r="L4" s="4">
        <v>47</v>
      </c>
      <c r="M4" s="4">
        <v>47</v>
      </c>
      <c r="N4" s="4" t="s">
        <v>45</v>
      </c>
      <c r="O4" s="4" t="s">
        <v>32</v>
      </c>
      <c r="P4" s="4" t="s">
        <v>33</v>
      </c>
      <c r="Q4" s="4">
        <v>0</v>
      </c>
      <c r="R4" s="7">
        <v>45056</v>
      </c>
      <c r="S4" s="6">
        <v>45060</v>
      </c>
      <c r="T4" s="4" t="s">
        <v>34</v>
      </c>
      <c r="U4" s="4">
        <v>47</v>
      </c>
      <c r="V4" s="4">
        <v>0</v>
      </c>
      <c r="W4" s="4">
        <v>0</v>
      </c>
      <c r="X4" s="4" t="s">
        <v>46</v>
      </c>
      <c r="Y4" s="4" t="s">
        <v>47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6">
        <v>45056</v>
      </c>
      <c r="G5" s="6">
        <v>45057</v>
      </c>
      <c r="H5" s="4">
        <v>1</v>
      </c>
      <c r="I5" s="4">
        <v>1</v>
      </c>
      <c r="J5" s="4">
        <v>1</v>
      </c>
      <c r="K5" s="4" t="s">
        <v>30</v>
      </c>
      <c r="L5" s="4">
        <v>50</v>
      </c>
      <c r="M5" s="4">
        <v>50</v>
      </c>
      <c r="N5" s="4" t="s">
        <v>51</v>
      </c>
      <c r="O5" s="4" t="s">
        <v>32</v>
      </c>
      <c r="P5" s="4" t="s">
        <v>33</v>
      </c>
      <c r="Q5" s="4">
        <v>0</v>
      </c>
      <c r="R5" s="7">
        <v>45056</v>
      </c>
      <c r="S5" s="6">
        <v>45060</v>
      </c>
      <c r="T5" s="4" t="s">
        <v>34</v>
      </c>
      <c r="U5" s="4">
        <v>50</v>
      </c>
      <c r="V5" s="4">
        <v>0</v>
      </c>
      <c r="W5" s="4">
        <v>0</v>
      </c>
      <c r="X5" s="4" t="s">
        <v>52</v>
      </c>
      <c r="Y5" s="4" t="s">
        <v>53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45056</v>
      </c>
      <c r="G6" s="6">
        <v>45057</v>
      </c>
      <c r="H6" s="4">
        <v>1</v>
      </c>
      <c r="I6" s="4">
        <v>1</v>
      </c>
      <c r="J6" s="4">
        <v>1</v>
      </c>
      <c r="K6" s="4" t="s">
        <v>30</v>
      </c>
      <c r="L6" s="4">
        <v>30</v>
      </c>
      <c r="M6" s="4">
        <v>30</v>
      </c>
      <c r="N6" s="4" t="s">
        <v>57</v>
      </c>
      <c r="O6" s="4" t="s">
        <v>32</v>
      </c>
      <c r="P6" s="4" t="s">
        <v>33</v>
      </c>
      <c r="Q6" s="4">
        <v>0</v>
      </c>
      <c r="R6" s="7">
        <v>45056</v>
      </c>
      <c r="S6" s="6">
        <v>45060</v>
      </c>
      <c r="T6" s="4" t="s">
        <v>34</v>
      </c>
      <c r="U6" s="4">
        <v>30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45055</v>
      </c>
      <c r="G7" s="6">
        <v>45058</v>
      </c>
      <c r="H7" s="4">
        <v>1</v>
      </c>
      <c r="I7" s="4">
        <v>3</v>
      </c>
      <c r="J7" s="4">
        <v>3</v>
      </c>
      <c r="K7" s="4" t="s">
        <v>30</v>
      </c>
      <c r="L7" s="4">
        <v>678</v>
      </c>
      <c r="M7" s="4">
        <v>678</v>
      </c>
      <c r="N7" s="4" t="s">
        <v>63</v>
      </c>
      <c r="O7" s="4" t="s">
        <v>64</v>
      </c>
      <c r="P7" s="4" t="s">
        <v>33</v>
      </c>
      <c r="Q7" s="4">
        <v>0</v>
      </c>
      <c r="R7" s="7">
        <v>44960</v>
      </c>
      <c r="S7" s="6">
        <v>45061</v>
      </c>
      <c r="T7" s="4" t="s">
        <v>34</v>
      </c>
      <c r="U7" s="4">
        <v>678</v>
      </c>
      <c r="V7" s="4">
        <v>0</v>
      </c>
      <c r="W7" s="4">
        <v>0</v>
      </c>
      <c r="X7" s="4" t="s">
        <v>65</v>
      </c>
      <c r="Y7" s="4" t="s">
        <v>59</v>
      </c>
    </row>
    <row r="8" s="4" customFormat="1" spans="1:25">
      <c r="A8" s="4" t="s">
        <v>60</v>
      </c>
      <c r="B8" s="4" t="s">
        <v>26</v>
      </c>
      <c r="C8" s="4" t="s">
        <v>66</v>
      </c>
      <c r="D8" s="4" t="s">
        <v>61</v>
      </c>
      <c r="E8" s="4" t="s">
        <v>62</v>
      </c>
      <c r="F8" s="6">
        <v>45055</v>
      </c>
      <c r="G8" s="6">
        <v>45058</v>
      </c>
      <c r="H8" s="4">
        <v>1</v>
      </c>
      <c r="I8" s="4">
        <v>3</v>
      </c>
      <c r="J8" s="4">
        <v>3</v>
      </c>
      <c r="K8" s="4" t="s">
        <v>30</v>
      </c>
      <c r="L8" s="4">
        <v>-678</v>
      </c>
      <c r="M8" s="4">
        <v>-678</v>
      </c>
      <c r="N8" s="4" t="s">
        <v>63</v>
      </c>
      <c r="O8" s="4" t="s">
        <v>64</v>
      </c>
      <c r="P8" s="4" t="s">
        <v>33</v>
      </c>
      <c r="Q8" s="4">
        <v>0</v>
      </c>
      <c r="R8" s="7">
        <v>44960</v>
      </c>
      <c r="S8" s="6">
        <v>45061</v>
      </c>
      <c r="T8" s="4" t="s">
        <v>34</v>
      </c>
      <c r="U8" s="4">
        <v>-678</v>
      </c>
      <c r="V8" s="4">
        <v>0</v>
      </c>
      <c r="W8" s="4">
        <v>0</v>
      </c>
      <c r="X8" s="4" t="s">
        <v>65</v>
      </c>
      <c r="Y8" s="4" t="s">
        <v>59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45056</v>
      </c>
      <c r="G9" s="6">
        <v>45058</v>
      </c>
      <c r="H9" s="4">
        <v>2</v>
      </c>
      <c r="I9" s="4">
        <v>2</v>
      </c>
      <c r="J9" s="4">
        <v>4</v>
      </c>
      <c r="K9" s="4" t="s">
        <v>30</v>
      </c>
      <c r="L9" s="4">
        <v>768</v>
      </c>
      <c r="M9" s="4">
        <v>768</v>
      </c>
      <c r="N9" s="4" t="s">
        <v>70</v>
      </c>
      <c r="O9" s="4" t="s">
        <v>64</v>
      </c>
      <c r="P9" s="4" t="s">
        <v>33</v>
      </c>
      <c r="Q9" s="4">
        <v>0</v>
      </c>
      <c r="R9" s="7">
        <v>45048</v>
      </c>
      <c r="S9" s="6">
        <v>45061</v>
      </c>
      <c r="T9" s="4" t="s">
        <v>34</v>
      </c>
      <c r="U9" s="4">
        <v>768</v>
      </c>
      <c r="V9" s="4">
        <v>0</v>
      </c>
      <c r="W9" s="4">
        <v>0</v>
      </c>
      <c r="X9" s="4" t="s">
        <v>71</v>
      </c>
      <c r="Y9" s="4" t="s">
        <v>59</v>
      </c>
    </row>
    <row r="10" s="4" customFormat="1" spans="1:25">
      <c r="A10" s="4" t="s">
        <v>67</v>
      </c>
      <c r="B10" s="4" t="s">
        <v>26</v>
      </c>
      <c r="C10" s="4" t="s">
        <v>66</v>
      </c>
      <c r="D10" s="4" t="s">
        <v>68</v>
      </c>
      <c r="E10" s="4" t="s">
        <v>69</v>
      </c>
      <c r="F10" s="6">
        <v>45056</v>
      </c>
      <c r="G10" s="6">
        <v>45058</v>
      </c>
      <c r="H10" s="4">
        <v>2</v>
      </c>
      <c r="I10" s="4">
        <v>2</v>
      </c>
      <c r="J10" s="4">
        <v>4</v>
      </c>
      <c r="K10" s="4" t="s">
        <v>30</v>
      </c>
      <c r="L10" s="4">
        <v>-768</v>
      </c>
      <c r="M10" s="4">
        <v>-768</v>
      </c>
      <c r="N10" s="4" t="s">
        <v>70</v>
      </c>
      <c r="O10" s="4" t="s">
        <v>64</v>
      </c>
      <c r="P10" s="4" t="s">
        <v>33</v>
      </c>
      <c r="Q10" s="4">
        <v>0</v>
      </c>
      <c r="R10" s="7">
        <v>45048</v>
      </c>
      <c r="S10" s="6">
        <v>45061</v>
      </c>
      <c r="T10" s="4" t="s">
        <v>34</v>
      </c>
      <c r="U10" s="4">
        <v>-768</v>
      </c>
      <c r="V10" s="4">
        <v>0</v>
      </c>
      <c r="W10" s="4">
        <v>0</v>
      </c>
      <c r="X10" s="4" t="s">
        <v>71</v>
      </c>
      <c r="Y10" s="4" t="s">
        <v>59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45057</v>
      </c>
      <c r="G11" s="6">
        <v>45058</v>
      </c>
      <c r="H11" s="4">
        <v>1</v>
      </c>
      <c r="I11" s="4">
        <v>1</v>
      </c>
      <c r="J11" s="4">
        <v>1</v>
      </c>
      <c r="K11" s="4" t="s">
        <v>30</v>
      </c>
      <c r="L11" s="4">
        <v>224</v>
      </c>
      <c r="M11" s="4">
        <v>224</v>
      </c>
      <c r="N11" s="4" t="s">
        <v>75</v>
      </c>
      <c r="O11" s="4" t="s">
        <v>64</v>
      </c>
      <c r="P11" s="4" t="s">
        <v>33</v>
      </c>
      <c r="Q11" s="4">
        <v>0</v>
      </c>
      <c r="R11" s="7">
        <v>45049</v>
      </c>
      <c r="S11" s="6">
        <v>45061</v>
      </c>
      <c r="T11" s="4" t="s">
        <v>34</v>
      </c>
      <c r="U11" s="4">
        <v>224</v>
      </c>
      <c r="V11" s="4">
        <v>0</v>
      </c>
      <c r="W11" s="4">
        <v>0</v>
      </c>
      <c r="X11" s="4" t="s">
        <v>76</v>
      </c>
      <c r="Y11" s="4" t="s">
        <v>59</v>
      </c>
    </row>
    <row r="12" s="4" customFormat="1" spans="1:26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45054</v>
      </c>
      <c r="G12" s="6">
        <v>45058</v>
      </c>
      <c r="H12" s="4">
        <v>2</v>
      </c>
      <c r="I12" s="4">
        <v>4</v>
      </c>
      <c r="J12" s="4">
        <v>8</v>
      </c>
      <c r="K12" s="4" t="s">
        <v>30</v>
      </c>
      <c r="L12" s="4">
        <v>536</v>
      </c>
      <c r="M12" s="4">
        <v>536</v>
      </c>
      <c r="N12" s="4" t="s">
        <v>80</v>
      </c>
      <c r="O12" s="4" t="s">
        <v>64</v>
      </c>
      <c r="P12" s="4" t="s">
        <v>33</v>
      </c>
      <c r="Q12" s="4">
        <v>0</v>
      </c>
      <c r="R12" s="7">
        <v>45054</v>
      </c>
      <c r="S12" s="6">
        <v>45061</v>
      </c>
      <c r="T12" s="4" t="s">
        <v>34</v>
      </c>
      <c r="U12" s="4">
        <v>536</v>
      </c>
      <c r="V12" s="4">
        <v>0</v>
      </c>
      <c r="W12" s="4">
        <v>0</v>
      </c>
      <c r="X12" s="4" t="s">
        <v>81</v>
      </c>
      <c r="Y12" s="4">
        <v>-4962405</v>
      </c>
      <c r="Z12" s="4" t="s">
        <v>82</v>
      </c>
    </row>
    <row r="13" s="4" customFormat="1" spans="1:26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45057</v>
      </c>
      <c r="G13" s="6">
        <v>45058</v>
      </c>
      <c r="H13" s="4">
        <v>2</v>
      </c>
      <c r="I13" s="4">
        <v>1</v>
      </c>
      <c r="J13" s="4">
        <v>2</v>
      </c>
      <c r="K13" s="4" t="s">
        <v>30</v>
      </c>
      <c r="L13" s="4">
        <v>318</v>
      </c>
      <c r="M13" s="4">
        <v>318</v>
      </c>
      <c r="N13" s="4" t="s">
        <v>86</v>
      </c>
      <c r="O13" s="4" t="s">
        <v>64</v>
      </c>
      <c r="P13" s="4" t="s">
        <v>33</v>
      </c>
      <c r="Q13" s="4">
        <v>0</v>
      </c>
      <c r="R13" s="7">
        <v>45054</v>
      </c>
      <c r="S13" s="6">
        <v>45061</v>
      </c>
      <c r="T13" s="4" t="s">
        <v>34</v>
      </c>
      <c r="U13" s="4">
        <v>318</v>
      </c>
      <c r="V13" s="4">
        <v>0</v>
      </c>
      <c r="W13" s="4">
        <v>0</v>
      </c>
      <c r="X13" s="4" t="s">
        <v>87</v>
      </c>
      <c r="Y13" s="4" t="s">
        <v>88</v>
      </c>
      <c r="Z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45057</v>
      </c>
      <c r="G14" s="6">
        <v>45058</v>
      </c>
      <c r="H14" s="4">
        <v>1</v>
      </c>
      <c r="I14" s="4">
        <v>1</v>
      </c>
      <c r="J14" s="4">
        <v>1</v>
      </c>
      <c r="K14" s="4" t="s">
        <v>30</v>
      </c>
      <c r="L14" s="4">
        <v>38</v>
      </c>
      <c r="M14" s="4">
        <v>38</v>
      </c>
      <c r="N14" s="4" t="s">
        <v>93</v>
      </c>
      <c r="O14" s="4" t="s">
        <v>64</v>
      </c>
      <c r="P14" s="4" t="s">
        <v>33</v>
      </c>
      <c r="Q14" s="4">
        <v>0</v>
      </c>
      <c r="R14" s="7">
        <v>45056</v>
      </c>
      <c r="S14" s="6">
        <v>45061</v>
      </c>
      <c r="T14" s="4" t="s">
        <v>34</v>
      </c>
      <c r="U14" s="4">
        <v>38</v>
      </c>
      <c r="V14" s="4">
        <v>0</v>
      </c>
      <c r="W14" s="4">
        <v>0</v>
      </c>
      <c r="X14" s="4" t="s">
        <v>94</v>
      </c>
      <c r="Y14" s="4" t="s">
        <v>95</v>
      </c>
    </row>
    <row r="15" s="4" customFormat="1" spans="1:25">
      <c r="A15" s="4" t="s">
        <v>96</v>
      </c>
      <c r="B15" s="4" t="s">
        <v>26</v>
      </c>
      <c r="C15" s="4" t="s">
        <v>27</v>
      </c>
      <c r="D15" s="4" t="s">
        <v>49</v>
      </c>
      <c r="E15" s="4" t="s">
        <v>97</v>
      </c>
      <c r="F15" s="6">
        <v>45057</v>
      </c>
      <c r="G15" s="6">
        <v>45058</v>
      </c>
      <c r="H15" s="4">
        <v>1</v>
      </c>
      <c r="I15" s="4">
        <v>1</v>
      </c>
      <c r="J15" s="4">
        <v>1</v>
      </c>
      <c r="K15" s="4" t="s">
        <v>30</v>
      </c>
      <c r="L15" s="4">
        <v>33</v>
      </c>
      <c r="M15" s="4">
        <v>33</v>
      </c>
      <c r="N15" s="4" t="s">
        <v>98</v>
      </c>
      <c r="O15" s="4" t="s">
        <v>64</v>
      </c>
      <c r="P15" s="4" t="s">
        <v>33</v>
      </c>
      <c r="Q15" s="4">
        <v>0</v>
      </c>
      <c r="R15" s="7">
        <v>45057</v>
      </c>
      <c r="S15" s="6">
        <v>45061</v>
      </c>
      <c r="T15" s="4" t="s">
        <v>34</v>
      </c>
      <c r="U15" s="4">
        <v>33</v>
      </c>
      <c r="V15" s="4">
        <v>0</v>
      </c>
      <c r="W15" s="4">
        <v>0</v>
      </c>
      <c r="X15" s="4" t="s">
        <v>99</v>
      </c>
      <c r="Y15" s="4" t="s">
        <v>100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1"/>
  <sheetViews>
    <sheetView tabSelected="1" workbookViewId="0">
      <selection activeCell="A18" sqref="A18:D21"/>
    </sheetView>
  </sheetViews>
  <sheetFormatPr defaultColWidth="10" defaultRowHeight="14.4"/>
  <cols>
    <col min="1" max="1" width="12.8888888888889" style="4"/>
    <col min="2" max="2" width="10" style="4"/>
    <col min="3" max="4" width="10.7777777777778" style="4"/>
    <col min="5" max="16363" width="10" style="4"/>
  </cols>
  <sheetData>
    <row r="1" s="4" customFormat="1" spans="1:9">
      <c r="A1" s="4" t="s">
        <v>0</v>
      </c>
      <c r="B1" s="4" t="s">
        <v>2</v>
      </c>
      <c r="C1" s="4" t="s">
        <v>5</v>
      </c>
      <c r="D1" s="4" t="s">
        <v>6</v>
      </c>
      <c r="E1" s="4" t="s">
        <v>12</v>
      </c>
      <c r="I1" s="4" t="s">
        <v>101</v>
      </c>
    </row>
    <row r="2" s="4" customFormat="1" hidden="1" spans="1:10">
      <c r="A2" s="5">
        <v>999223888268634</v>
      </c>
      <c r="B2" s="4" t="s">
        <v>27</v>
      </c>
      <c r="C2" s="6">
        <v>45056</v>
      </c>
      <c r="D2" s="6">
        <v>45057</v>
      </c>
      <c r="E2" s="4">
        <v>130</v>
      </c>
      <c r="F2" s="4" t="str">
        <f>VLOOKUP(A2,HOP!A:L,12,0)</f>
        <v>130.00</v>
      </c>
      <c r="G2" s="4" t="str">
        <f>VLOOKUP(A2,HOP!A:C,3,0)</f>
        <v>3299193</v>
      </c>
      <c r="H2" s="4">
        <f>E2-F2</f>
        <v>0</v>
      </c>
      <c r="I2" s="4" t="str">
        <f>$I$1&amp;G2</f>
        <v>,3299193</v>
      </c>
      <c r="J2" s="4" t="str">
        <f>VLOOKUP(A2,HOP!A:U,21,0)</f>
        <v>直采</v>
      </c>
    </row>
    <row r="3" s="4" customFormat="1" hidden="1" spans="1:10">
      <c r="A3" s="5">
        <v>999223899206524</v>
      </c>
      <c r="B3" s="4" t="s">
        <v>27</v>
      </c>
      <c r="C3" s="6">
        <v>45050</v>
      </c>
      <c r="D3" s="6">
        <v>45057</v>
      </c>
      <c r="E3" s="4">
        <v>427</v>
      </c>
      <c r="F3" s="4" t="str">
        <f>VLOOKUP(A3,HOP!A:L,12,0)</f>
        <v>427.00</v>
      </c>
      <c r="G3" s="4" t="str">
        <f>VLOOKUP(A3,HOP!A:C,3,0)</f>
        <v>3301848</v>
      </c>
      <c r="H3" s="4">
        <f t="shared" ref="H3:H13" si="0">E3-F3</f>
        <v>0</v>
      </c>
      <c r="I3" s="4" t="str">
        <f t="shared" ref="I3:I13" si="1">$I$1&amp;G3</f>
        <v>,3301848</v>
      </c>
      <c r="J3" s="4" t="str">
        <f>VLOOKUP(A3,HOP!A:U,21,0)</f>
        <v>直采</v>
      </c>
    </row>
    <row r="4" s="4" customFormat="1" hidden="1" spans="1:10">
      <c r="A4" s="5">
        <v>999224077091515</v>
      </c>
      <c r="B4" s="4" t="s">
        <v>27</v>
      </c>
      <c r="C4" s="6">
        <v>45056</v>
      </c>
      <c r="D4" s="6">
        <v>45057</v>
      </c>
      <c r="E4" s="4">
        <v>47</v>
      </c>
      <c r="F4" s="4" t="str">
        <f>VLOOKUP(A4,HOP!A:L,12,0)</f>
        <v>47.00</v>
      </c>
      <c r="G4" s="4" t="str">
        <f>VLOOKUP(A4,HOP!A:C,3,0)</f>
        <v>3348514</v>
      </c>
      <c r="H4" s="4">
        <f t="shared" si="0"/>
        <v>0</v>
      </c>
      <c r="I4" s="4" t="str">
        <f t="shared" si="1"/>
        <v>,3348514</v>
      </c>
      <c r="J4" s="4" t="str">
        <f>VLOOKUP(A4,HOP!A:U,21,0)</f>
        <v>直采</v>
      </c>
    </row>
    <row r="5" s="4" customFormat="1" spans="1:10">
      <c r="A5" s="5">
        <v>999224077172822</v>
      </c>
      <c r="B5" s="4" t="s">
        <v>27</v>
      </c>
      <c r="C5" s="6">
        <v>45056</v>
      </c>
      <c r="D5" s="6">
        <v>45057</v>
      </c>
      <c r="E5" s="4">
        <v>50</v>
      </c>
      <c r="F5" s="4" t="str">
        <f>VLOOKUP(A5,HOP!A:L,12,0)</f>
        <v>50.00</v>
      </c>
      <c r="G5" s="4" t="str">
        <f>VLOOKUP(A5,HOP!A:C,3,0)</f>
        <v>3348551</v>
      </c>
      <c r="H5" s="4">
        <f t="shared" si="0"/>
        <v>0</v>
      </c>
      <c r="I5" s="4" t="str">
        <f t="shared" si="1"/>
        <v>,3348551</v>
      </c>
      <c r="J5" s="4" t="str">
        <f>VLOOKUP(A5,HOP!A:U,21,0)</f>
        <v>直连</v>
      </c>
    </row>
    <row r="6" s="4" customFormat="1" spans="1:10">
      <c r="A6" s="5">
        <v>999224078567902</v>
      </c>
      <c r="B6" s="4" t="s">
        <v>27</v>
      </c>
      <c r="C6" s="6">
        <v>45056</v>
      </c>
      <c r="D6" s="6">
        <v>45057</v>
      </c>
      <c r="E6" s="4">
        <v>30</v>
      </c>
      <c r="F6" s="4" t="str">
        <f>VLOOKUP(A6,HOP!A:L,12,0)</f>
        <v>30.00</v>
      </c>
      <c r="G6" s="4" t="str">
        <f>VLOOKUP(A6,HOP!A:C,3,0)</f>
        <v>3349091</v>
      </c>
      <c r="H6" s="4">
        <f t="shared" si="0"/>
        <v>0</v>
      </c>
      <c r="I6" s="4" t="str">
        <f t="shared" si="1"/>
        <v>,3349091</v>
      </c>
      <c r="J6" s="4" t="str">
        <f>VLOOKUP(A6,HOP!A:U,21,0)</f>
        <v>直连</v>
      </c>
    </row>
    <row r="7" s="4" customFormat="1" hidden="1" spans="1:10">
      <c r="A7" s="5">
        <v>999222497470715</v>
      </c>
      <c r="B7" s="4" t="s">
        <v>27</v>
      </c>
      <c r="C7" s="6">
        <v>45055</v>
      </c>
      <c r="D7" s="6">
        <v>45058</v>
      </c>
      <c r="E7" s="4">
        <v>0</v>
      </c>
      <c r="F7" s="4" t="e">
        <f>VLOOKUP(A7,HOP!A:L,12,0)</f>
        <v>#N/A</v>
      </c>
      <c r="G7" s="4" t="e">
        <f>VLOOKUP(A7,HOP!A:C,3,0)</f>
        <v>#N/A</v>
      </c>
      <c r="H7" s="4" t="e">
        <f t="shared" si="0"/>
        <v>#N/A</v>
      </c>
      <c r="I7" s="4" t="e">
        <f t="shared" si="1"/>
        <v>#N/A</v>
      </c>
      <c r="J7" s="4" t="e">
        <f>VLOOKUP(A7,HOP!A:U,21,0)</f>
        <v>#N/A</v>
      </c>
    </row>
    <row r="8" s="4" customFormat="1" hidden="1" spans="1:10">
      <c r="A8" s="5">
        <v>999223970207846</v>
      </c>
      <c r="B8" s="4" t="s">
        <v>27</v>
      </c>
      <c r="C8" s="6">
        <v>45056</v>
      </c>
      <c r="D8" s="6">
        <v>45058</v>
      </c>
      <c r="E8" s="4">
        <v>0</v>
      </c>
      <c r="F8" s="4" t="e">
        <f>VLOOKUP(A8,HOP!A:L,12,0)</f>
        <v>#N/A</v>
      </c>
      <c r="G8" s="4" t="e">
        <f>VLOOKUP(A8,HOP!A:C,3,0)</f>
        <v>#N/A</v>
      </c>
      <c r="H8" s="4" t="e">
        <f t="shared" si="0"/>
        <v>#N/A</v>
      </c>
      <c r="I8" s="4" t="e">
        <f t="shared" si="1"/>
        <v>#N/A</v>
      </c>
      <c r="J8" s="4" t="e">
        <f>VLOOKUP(A8,HOP!A:U,21,0)</f>
        <v>#N/A</v>
      </c>
    </row>
    <row r="9" s="4" customFormat="1" hidden="1" spans="1:10">
      <c r="A9" s="5">
        <v>999223983893805</v>
      </c>
      <c r="B9" s="4" t="s">
        <v>27</v>
      </c>
      <c r="C9" s="6">
        <v>45057</v>
      </c>
      <c r="D9" s="6">
        <v>45058</v>
      </c>
      <c r="E9" s="4">
        <v>224</v>
      </c>
      <c r="F9" s="4" t="str">
        <f>VLOOKUP(A9,HOP!A:L,12,0)</f>
        <v>224.00</v>
      </c>
      <c r="G9" s="4" t="str">
        <f>VLOOKUP(A9,HOP!A:C,3,0)</f>
        <v>3320024</v>
      </c>
      <c r="H9" s="4">
        <f t="shared" si="0"/>
        <v>0</v>
      </c>
      <c r="I9" s="4" t="str">
        <f t="shared" si="1"/>
        <v>,3320024</v>
      </c>
      <c r="J9" s="4" t="str">
        <f>VLOOKUP(A9,HOP!A:U,21,0)</f>
        <v>直采</v>
      </c>
    </row>
    <row r="10" s="4" customFormat="1" spans="1:10">
      <c r="A10" s="5">
        <v>999224052608912</v>
      </c>
      <c r="B10" s="4" t="s">
        <v>27</v>
      </c>
      <c r="C10" s="6">
        <v>45054</v>
      </c>
      <c r="D10" s="6">
        <v>45058</v>
      </c>
      <c r="E10" s="4">
        <v>536</v>
      </c>
      <c r="F10" s="4" t="str">
        <f>VLOOKUP(A10,HOP!A:L,12,0)</f>
        <v>536.00</v>
      </c>
      <c r="G10" s="4" t="str">
        <f>VLOOKUP(A10,HOP!A:C,3,0)</f>
        <v>3342105</v>
      </c>
      <c r="H10" s="4">
        <f t="shared" si="0"/>
        <v>0</v>
      </c>
      <c r="I10" s="4" t="str">
        <f t="shared" si="1"/>
        <v>,3342105</v>
      </c>
      <c r="J10" s="4" t="str">
        <f>VLOOKUP(A10,HOP!A:U,21,0)</f>
        <v>直连</v>
      </c>
    </row>
    <row r="11" s="4" customFormat="1" spans="1:10">
      <c r="A11" s="5">
        <v>999224052634169</v>
      </c>
      <c r="B11" s="4" t="s">
        <v>27</v>
      </c>
      <c r="C11" s="6">
        <v>45057</v>
      </c>
      <c r="D11" s="6">
        <v>45058</v>
      </c>
      <c r="E11" s="4">
        <v>318</v>
      </c>
      <c r="F11" s="4" t="str">
        <f>VLOOKUP(A11,HOP!A:L,12,0)</f>
        <v>318.00</v>
      </c>
      <c r="G11" s="4" t="str">
        <f>VLOOKUP(A11,HOP!A:C,3,0)</f>
        <v>3342114</v>
      </c>
      <c r="H11" s="4">
        <f t="shared" si="0"/>
        <v>0</v>
      </c>
      <c r="I11" s="4" t="str">
        <f t="shared" si="1"/>
        <v>,3342114</v>
      </c>
      <c r="J11" s="4" t="str">
        <f>VLOOKUP(A11,HOP!A:U,21,0)</f>
        <v>直连</v>
      </c>
    </row>
    <row r="12" s="4" customFormat="1" spans="1:10">
      <c r="A12" s="5">
        <v>999224081824310</v>
      </c>
      <c r="B12" s="4" t="s">
        <v>27</v>
      </c>
      <c r="C12" s="6">
        <v>45057</v>
      </c>
      <c r="D12" s="6">
        <v>45058</v>
      </c>
      <c r="E12" s="4">
        <v>38</v>
      </c>
      <c r="F12" s="4" t="str">
        <f>VLOOKUP(A12,HOP!A:L,12,0)</f>
        <v>38.00</v>
      </c>
      <c r="G12" s="4" t="str">
        <f>VLOOKUP(A12,HOP!A:C,3,0)</f>
        <v>3350401</v>
      </c>
      <c r="H12" s="4">
        <f t="shared" si="0"/>
        <v>0</v>
      </c>
      <c r="I12" s="4" t="str">
        <f t="shared" si="1"/>
        <v>,3350401</v>
      </c>
      <c r="J12" s="4" t="str">
        <f>VLOOKUP(A12,HOP!A:U,21,0)</f>
        <v>直连</v>
      </c>
    </row>
    <row r="13" s="4" customFormat="1" spans="1:10">
      <c r="A13" s="5">
        <v>999224101023711</v>
      </c>
      <c r="B13" s="4" t="s">
        <v>27</v>
      </c>
      <c r="C13" s="6">
        <v>45057</v>
      </c>
      <c r="D13" s="6">
        <v>45058</v>
      </c>
      <c r="E13" s="4">
        <v>33</v>
      </c>
      <c r="F13" s="4" t="str">
        <f>VLOOKUP(A13,HOP!A:L,12,0)</f>
        <v>33.00</v>
      </c>
      <c r="G13" s="4" t="str">
        <f>VLOOKUP(A13,HOP!A:C,3,0)</f>
        <v>3357579</v>
      </c>
      <c r="H13" s="4">
        <f t="shared" si="0"/>
        <v>0</v>
      </c>
      <c r="I13" s="4" t="str">
        <f t="shared" si="1"/>
        <v>,3357579</v>
      </c>
      <c r="J13" s="4" t="str">
        <f>VLOOKUP(A13,HOP!A:U,21,0)</f>
        <v>直连</v>
      </c>
    </row>
    <row r="15" spans="5:5">
      <c r="E15" s="4">
        <f>SUM(E2:E14)</f>
        <v>1833</v>
      </c>
    </row>
    <row r="16" spans="5:5">
      <c r="E16" s="4" t="s">
        <v>102</v>
      </c>
    </row>
    <row r="18" spans="1:4">
      <c r="A18" s="4" t="s">
        <v>103</v>
      </c>
      <c r="C18" s="4">
        <v>828</v>
      </c>
      <c r="D18" s="4">
        <v>6494.37</v>
      </c>
    </row>
    <row r="19" spans="1:4">
      <c r="A19" s="4" t="s">
        <v>104</v>
      </c>
      <c r="C19" s="4">
        <v>1005</v>
      </c>
      <c r="D19" s="4">
        <v>7882.66</v>
      </c>
    </row>
    <row r="20" spans="1:4">
      <c r="A20" s="4" t="s">
        <v>105</v>
      </c>
      <c r="C20" s="4">
        <f>SUBTOTAL(9,C18:C19)</f>
        <v>1833</v>
      </c>
      <c r="D20" s="4">
        <f>SUBTOTAL(9,D18:D19)</f>
        <v>14377.03</v>
      </c>
    </row>
    <row r="21" spans="1:1">
      <c r="A21" s="4" t="s">
        <v>106</v>
      </c>
    </row>
  </sheetData>
  <autoFilter ref="A1:X13">
    <filterColumn colId="4">
      <filters>
        <filter val="30"/>
        <filter val="50"/>
        <filter val="130"/>
        <filter val="33"/>
        <filter val="224"/>
        <filter val="536"/>
        <filter val="47"/>
        <filter val="427"/>
        <filter val="38"/>
        <filter val="318"/>
      </filters>
    </filterColumn>
    <filterColumn colId="9">
      <filters>
        <filter val="直连"/>
      </filters>
    </filterColumn>
    <extLst/>
  </autoFilter>
  <conditionalFormatting sqref="A1:A21 A23:A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workbookViewId="0">
      <selection activeCell="C17" sqref="C17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107</v>
      </c>
      <c r="B1" s="2" t="s">
        <v>108</v>
      </c>
      <c r="C1" s="2" t="s">
        <v>109</v>
      </c>
      <c r="D1" s="2" t="s">
        <v>110</v>
      </c>
      <c r="E1" s="2" t="s">
        <v>13</v>
      </c>
      <c r="F1" s="2" t="s">
        <v>5</v>
      </c>
      <c r="G1" s="2" t="s">
        <v>6</v>
      </c>
      <c r="H1" s="2" t="s">
        <v>111</v>
      </c>
      <c r="I1" s="2" t="s">
        <v>112</v>
      </c>
      <c r="J1" s="2" t="s">
        <v>113</v>
      </c>
      <c r="K1" s="2" t="s">
        <v>114</v>
      </c>
      <c r="L1" s="2" t="s">
        <v>115</v>
      </c>
      <c r="M1" s="2" t="s">
        <v>116</v>
      </c>
      <c r="N1" s="2" t="s">
        <v>117</v>
      </c>
      <c r="O1" s="2" t="s">
        <v>118</v>
      </c>
      <c r="P1" s="2" t="s">
        <v>119</v>
      </c>
      <c r="Q1" s="2" t="s">
        <v>120</v>
      </c>
      <c r="R1" s="2" t="s">
        <v>121</v>
      </c>
      <c r="S1" s="2" t="s">
        <v>122</v>
      </c>
      <c r="T1" s="2" t="s">
        <v>123</v>
      </c>
      <c r="U1" s="2" t="s">
        <v>124</v>
      </c>
      <c r="V1" s="2" t="s">
        <v>125</v>
      </c>
    </row>
    <row r="2" s="1" customFormat="1" spans="1:22">
      <c r="A2" s="3">
        <v>999224077172822</v>
      </c>
      <c r="B2" s="1" t="s">
        <v>126</v>
      </c>
      <c r="C2" s="1" t="s">
        <v>127</v>
      </c>
      <c r="D2" s="1" t="s">
        <v>128</v>
      </c>
      <c r="E2" s="1" t="s">
        <v>129</v>
      </c>
      <c r="F2" s="1" t="s">
        <v>126</v>
      </c>
      <c r="G2" s="1" t="s">
        <v>130</v>
      </c>
      <c r="H2" s="1" t="s">
        <v>131</v>
      </c>
      <c r="I2" s="1" t="s">
        <v>132</v>
      </c>
      <c r="J2" s="1" t="s">
        <v>30</v>
      </c>
      <c r="K2" s="1" t="s">
        <v>133</v>
      </c>
      <c r="L2" s="1" t="s">
        <v>133</v>
      </c>
      <c r="M2" s="1" t="s">
        <v>134</v>
      </c>
      <c r="N2" s="1" t="s">
        <v>134</v>
      </c>
      <c r="O2" s="1" t="s">
        <v>135</v>
      </c>
      <c r="P2" s="1" t="s">
        <v>136</v>
      </c>
      <c r="Q2" s="1" t="s">
        <v>137</v>
      </c>
      <c r="R2" s="1" t="s">
        <v>138</v>
      </c>
      <c r="S2" s="1" t="s">
        <v>139</v>
      </c>
      <c r="T2" s="1" t="s">
        <v>140</v>
      </c>
      <c r="U2" s="1" t="s">
        <v>141</v>
      </c>
      <c r="V2" s="1" t="s">
        <v>142</v>
      </c>
    </row>
    <row r="3" s="1" customFormat="1" spans="1:22">
      <c r="A3" s="3">
        <v>999224101023711</v>
      </c>
      <c r="B3" s="1" t="s">
        <v>130</v>
      </c>
      <c r="C3" s="1" t="s">
        <v>143</v>
      </c>
      <c r="D3" s="1" t="s">
        <v>128</v>
      </c>
      <c r="E3" s="1" t="s">
        <v>144</v>
      </c>
      <c r="F3" s="1" t="s">
        <v>130</v>
      </c>
      <c r="G3" s="1" t="s">
        <v>145</v>
      </c>
      <c r="H3" s="1" t="s">
        <v>131</v>
      </c>
      <c r="I3" s="1" t="s">
        <v>146</v>
      </c>
      <c r="J3" s="1" t="s">
        <v>30</v>
      </c>
      <c r="K3" s="1" t="s">
        <v>147</v>
      </c>
      <c r="L3" s="1" t="s">
        <v>147</v>
      </c>
      <c r="M3" s="1" t="s">
        <v>134</v>
      </c>
      <c r="N3" s="1" t="s">
        <v>134</v>
      </c>
      <c r="O3" s="1" t="s">
        <v>135</v>
      </c>
      <c r="P3" s="1" t="s">
        <v>136</v>
      </c>
      <c r="Q3" s="1" t="s">
        <v>137</v>
      </c>
      <c r="R3" s="1" t="s">
        <v>148</v>
      </c>
      <c r="S3" s="1" t="s">
        <v>139</v>
      </c>
      <c r="T3" s="1" t="s">
        <v>140</v>
      </c>
      <c r="U3" s="1" t="s">
        <v>141</v>
      </c>
      <c r="V3" s="1" t="s">
        <v>142</v>
      </c>
    </row>
    <row r="4" s="1" customFormat="1" spans="1:22">
      <c r="A4" s="3">
        <v>999224052634169</v>
      </c>
      <c r="B4" s="1" t="s">
        <v>149</v>
      </c>
      <c r="C4" s="1" t="s">
        <v>150</v>
      </c>
      <c r="D4" s="1" t="s">
        <v>151</v>
      </c>
      <c r="E4" s="1" t="s">
        <v>152</v>
      </c>
      <c r="F4" s="1" t="s">
        <v>130</v>
      </c>
      <c r="G4" s="1" t="s">
        <v>145</v>
      </c>
      <c r="H4" s="1" t="s">
        <v>131</v>
      </c>
      <c r="I4" s="1" t="s">
        <v>153</v>
      </c>
      <c r="J4" s="1" t="s">
        <v>30</v>
      </c>
      <c r="K4" s="1" t="s">
        <v>154</v>
      </c>
      <c r="L4" s="1" t="s">
        <v>154</v>
      </c>
      <c r="M4" s="1" t="s">
        <v>134</v>
      </c>
      <c r="N4" s="1" t="s">
        <v>134</v>
      </c>
      <c r="O4" s="1" t="s">
        <v>135</v>
      </c>
      <c r="P4" s="1" t="s">
        <v>136</v>
      </c>
      <c r="Q4" s="1" t="s">
        <v>137</v>
      </c>
      <c r="R4" s="1" t="s">
        <v>155</v>
      </c>
      <c r="S4" s="1" t="s">
        <v>139</v>
      </c>
      <c r="T4" s="1" t="s">
        <v>140</v>
      </c>
      <c r="U4" s="1" t="s">
        <v>141</v>
      </c>
      <c r="V4" s="1" t="s">
        <v>142</v>
      </c>
    </row>
    <row r="5" s="1" customFormat="1" spans="1:22">
      <c r="A5" s="3">
        <v>999224052608912</v>
      </c>
      <c r="B5" s="1" t="s">
        <v>149</v>
      </c>
      <c r="C5" s="1" t="s">
        <v>156</v>
      </c>
      <c r="D5" s="1" t="s">
        <v>157</v>
      </c>
      <c r="E5" s="1" t="s">
        <v>158</v>
      </c>
      <c r="F5" s="1" t="s">
        <v>149</v>
      </c>
      <c r="G5" s="1" t="s">
        <v>145</v>
      </c>
      <c r="H5" s="1" t="s">
        <v>131</v>
      </c>
      <c r="I5" s="1" t="s">
        <v>159</v>
      </c>
      <c r="J5" s="1" t="s">
        <v>30</v>
      </c>
      <c r="K5" s="1" t="s">
        <v>160</v>
      </c>
      <c r="L5" s="1" t="s">
        <v>160</v>
      </c>
      <c r="M5" s="1" t="s">
        <v>134</v>
      </c>
      <c r="N5" s="1" t="s">
        <v>134</v>
      </c>
      <c r="O5" s="1" t="s">
        <v>135</v>
      </c>
      <c r="P5" s="1" t="s">
        <v>136</v>
      </c>
      <c r="Q5" s="1" t="s">
        <v>137</v>
      </c>
      <c r="R5" s="1" t="s">
        <v>161</v>
      </c>
      <c r="S5" s="1" t="s">
        <v>139</v>
      </c>
      <c r="T5" s="1" t="s">
        <v>140</v>
      </c>
      <c r="U5" s="1" t="s">
        <v>141</v>
      </c>
      <c r="V5" s="1" t="s">
        <v>142</v>
      </c>
    </row>
    <row r="6" s="1" customFormat="1" spans="1:22">
      <c r="A6" s="3">
        <v>999224077091515</v>
      </c>
      <c r="B6" s="1" t="s">
        <v>126</v>
      </c>
      <c r="C6" s="1" t="s">
        <v>162</v>
      </c>
      <c r="D6" s="1" t="s">
        <v>163</v>
      </c>
      <c r="E6" s="1" t="s">
        <v>164</v>
      </c>
      <c r="F6" s="1" t="s">
        <v>126</v>
      </c>
      <c r="G6" s="1" t="s">
        <v>130</v>
      </c>
      <c r="H6" s="1" t="s">
        <v>131</v>
      </c>
      <c r="I6" s="1" t="s">
        <v>165</v>
      </c>
      <c r="J6" s="1" t="s">
        <v>30</v>
      </c>
      <c r="K6" s="1" t="s">
        <v>166</v>
      </c>
      <c r="L6" s="1" t="s">
        <v>166</v>
      </c>
      <c r="M6" s="1" t="s">
        <v>134</v>
      </c>
      <c r="N6" s="1" t="s">
        <v>134</v>
      </c>
      <c r="O6" s="1" t="s">
        <v>135</v>
      </c>
      <c r="P6" s="1" t="s">
        <v>136</v>
      </c>
      <c r="Q6" s="1" t="s">
        <v>137</v>
      </c>
      <c r="R6" s="1" t="s">
        <v>167</v>
      </c>
      <c r="S6" s="1" t="s">
        <v>139</v>
      </c>
      <c r="T6" s="1" t="s">
        <v>140</v>
      </c>
      <c r="U6" s="1" t="s">
        <v>168</v>
      </c>
      <c r="V6" s="1" t="s">
        <v>142</v>
      </c>
    </row>
    <row r="7" s="1" customFormat="1" spans="1:22">
      <c r="A7" s="3">
        <v>999223899206524</v>
      </c>
      <c r="B7" s="1" t="s">
        <v>169</v>
      </c>
      <c r="C7" s="1" t="s">
        <v>170</v>
      </c>
      <c r="D7" s="1" t="s">
        <v>171</v>
      </c>
      <c r="E7" s="1" t="s">
        <v>172</v>
      </c>
      <c r="F7" s="1" t="s">
        <v>173</v>
      </c>
      <c r="G7" s="1" t="s">
        <v>130</v>
      </c>
      <c r="H7" s="1" t="s">
        <v>131</v>
      </c>
      <c r="I7" s="1" t="s">
        <v>174</v>
      </c>
      <c r="J7" s="1" t="s">
        <v>30</v>
      </c>
      <c r="K7" s="1" t="s">
        <v>175</v>
      </c>
      <c r="L7" s="1" t="s">
        <v>175</v>
      </c>
      <c r="M7" s="1" t="s">
        <v>134</v>
      </c>
      <c r="N7" s="1" t="s">
        <v>134</v>
      </c>
      <c r="O7" s="1" t="s">
        <v>135</v>
      </c>
      <c r="P7" s="1" t="s">
        <v>136</v>
      </c>
      <c r="Q7" s="1" t="s">
        <v>137</v>
      </c>
      <c r="R7" s="1" t="s">
        <v>176</v>
      </c>
      <c r="S7" s="1" t="s">
        <v>139</v>
      </c>
      <c r="T7" s="1" t="s">
        <v>140</v>
      </c>
      <c r="U7" s="1" t="s">
        <v>168</v>
      </c>
      <c r="V7" s="1" t="s">
        <v>142</v>
      </c>
    </row>
    <row r="8" s="1" customFormat="1" spans="1:22">
      <c r="A8" s="3">
        <v>999223888268634</v>
      </c>
      <c r="B8" s="1" t="s">
        <v>169</v>
      </c>
      <c r="C8" s="1" t="s">
        <v>177</v>
      </c>
      <c r="D8" s="1" t="s">
        <v>178</v>
      </c>
      <c r="E8" s="1" t="s">
        <v>179</v>
      </c>
      <c r="F8" s="1" t="s">
        <v>126</v>
      </c>
      <c r="G8" s="1" t="s">
        <v>130</v>
      </c>
      <c r="H8" s="1" t="s">
        <v>131</v>
      </c>
      <c r="I8" s="1" t="s">
        <v>180</v>
      </c>
      <c r="J8" s="1" t="s">
        <v>30</v>
      </c>
      <c r="K8" s="1" t="s">
        <v>181</v>
      </c>
      <c r="L8" s="1" t="s">
        <v>181</v>
      </c>
      <c r="M8" s="1" t="s">
        <v>134</v>
      </c>
      <c r="N8" s="1" t="s">
        <v>134</v>
      </c>
      <c r="O8" s="1" t="s">
        <v>135</v>
      </c>
      <c r="P8" s="1" t="s">
        <v>136</v>
      </c>
      <c r="Q8" s="1" t="s">
        <v>137</v>
      </c>
      <c r="R8" s="1" t="s">
        <v>182</v>
      </c>
      <c r="S8" s="1" t="s">
        <v>139</v>
      </c>
      <c r="T8" s="1" t="s">
        <v>140</v>
      </c>
      <c r="U8" s="1" t="s">
        <v>168</v>
      </c>
      <c r="V8" s="1" t="s">
        <v>183</v>
      </c>
    </row>
    <row r="9" s="1" customFormat="1" spans="1:22">
      <c r="A9" s="3">
        <v>999224078567902</v>
      </c>
      <c r="B9" s="1" t="s">
        <v>126</v>
      </c>
      <c r="C9" s="1" t="s">
        <v>184</v>
      </c>
      <c r="D9" s="1" t="s">
        <v>185</v>
      </c>
      <c r="E9" s="1" t="s">
        <v>186</v>
      </c>
      <c r="F9" s="1" t="s">
        <v>126</v>
      </c>
      <c r="G9" s="1" t="s">
        <v>130</v>
      </c>
      <c r="H9" s="1" t="s">
        <v>131</v>
      </c>
      <c r="I9" s="1" t="s">
        <v>187</v>
      </c>
      <c r="J9" s="1" t="s">
        <v>30</v>
      </c>
      <c r="K9" s="1" t="s">
        <v>188</v>
      </c>
      <c r="L9" s="1" t="s">
        <v>188</v>
      </c>
      <c r="M9" s="1" t="s">
        <v>134</v>
      </c>
      <c r="N9" s="1" t="s">
        <v>134</v>
      </c>
      <c r="O9" s="1" t="s">
        <v>135</v>
      </c>
      <c r="P9" s="1" t="s">
        <v>136</v>
      </c>
      <c r="Q9" s="1" t="s">
        <v>137</v>
      </c>
      <c r="R9" s="1" t="s">
        <v>189</v>
      </c>
      <c r="S9" s="1" t="s">
        <v>139</v>
      </c>
      <c r="T9" s="1" t="s">
        <v>140</v>
      </c>
      <c r="U9" s="1" t="s">
        <v>141</v>
      </c>
      <c r="V9" s="1" t="s">
        <v>190</v>
      </c>
    </row>
    <row r="10" s="1" customFormat="1" spans="1:22">
      <c r="A10" s="3">
        <v>999224081824310</v>
      </c>
      <c r="B10" s="1" t="s">
        <v>126</v>
      </c>
      <c r="C10" s="1" t="s">
        <v>191</v>
      </c>
      <c r="D10" s="1" t="s">
        <v>192</v>
      </c>
      <c r="E10" s="1" t="s">
        <v>193</v>
      </c>
      <c r="F10" s="1" t="s">
        <v>130</v>
      </c>
      <c r="G10" s="1" t="s">
        <v>145</v>
      </c>
      <c r="H10" s="1" t="s">
        <v>131</v>
      </c>
      <c r="I10" s="1" t="s">
        <v>194</v>
      </c>
      <c r="J10" s="1" t="s">
        <v>30</v>
      </c>
      <c r="K10" s="1" t="s">
        <v>195</v>
      </c>
      <c r="L10" s="1" t="s">
        <v>195</v>
      </c>
      <c r="M10" s="1" t="s">
        <v>134</v>
      </c>
      <c r="N10" s="1" t="s">
        <v>134</v>
      </c>
      <c r="O10" s="1" t="s">
        <v>135</v>
      </c>
      <c r="P10" s="1" t="s">
        <v>136</v>
      </c>
      <c r="Q10" s="1" t="s">
        <v>137</v>
      </c>
      <c r="R10" s="1" t="s">
        <v>196</v>
      </c>
      <c r="S10" s="1" t="s">
        <v>139</v>
      </c>
      <c r="T10" s="1" t="s">
        <v>140</v>
      </c>
      <c r="U10" s="1" t="s">
        <v>141</v>
      </c>
      <c r="V10" s="1" t="s">
        <v>142</v>
      </c>
    </row>
    <row r="11" s="1" customFormat="1" spans="1:22">
      <c r="A11" s="3">
        <v>999223983893805</v>
      </c>
      <c r="B11" s="1" t="s">
        <v>197</v>
      </c>
      <c r="C11" s="1" t="s">
        <v>198</v>
      </c>
      <c r="D11" s="1" t="s">
        <v>199</v>
      </c>
      <c r="E11" s="1" t="s">
        <v>200</v>
      </c>
      <c r="F11" s="1" t="s">
        <v>130</v>
      </c>
      <c r="G11" s="1" t="s">
        <v>145</v>
      </c>
      <c r="H11" s="1" t="s">
        <v>131</v>
      </c>
      <c r="I11" s="1" t="s">
        <v>201</v>
      </c>
      <c r="J11" s="1" t="s">
        <v>30</v>
      </c>
      <c r="K11" s="1" t="s">
        <v>202</v>
      </c>
      <c r="L11" s="1" t="s">
        <v>202</v>
      </c>
      <c r="M11" s="1" t="s">
        <v>134</v>
      </c>
      <c r="N11" s="1" t="s">
        <v>134</v>
      </c>
      <c r="O11" s="1" t="s">
        <v>135</v>
      </c>
      <c r="P11" s="1" t="s">
        <v>136</v>
      </c>
      <c r="Q11" s="1" t="s">
        <v>137</v>
      </c>
      <c r="R11" s="1" t="s">
        <v>203</v>
      </c>
      <c r="S11" s="1" t="s">
        <v>139</v>
      </c>
      <c r="T11" s="1" t="s">
        <v>140</v>
      </c>
      <c r="U11" s="1" t="s">
        <v>168</v>
      </c>
      <c r="V11" s="1" t="s">
        <v>204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2023-05-15T01:42:19Z</dcterms:created>
  <dcterms:modified xsi:type="dcterms:W3CDTF">2023-05-15T01:53:59Z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1A3CF581AF654CBF85E84035AF3C64A4_12</vt:lpwstr>
  </property>
</Properties>
</file>