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<sst xmlns="http://schemas.openxmlformats.org/spreadsheetml/2006/main" count="164" uniqueCount="105">
  <si>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</si>
  <si>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</si>
  <si>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</si>
  <si>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</si>
  <si>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</si>
  <si>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</si>
  <si>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</si>
  <si>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</si>
  <si>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</si>
  <si>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</si>
  <si>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</si>
  <si>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</si>
  <si>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</si>
  <si>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</si>
  <si>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</si>
  <si>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</si>
  <si>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</si>
  <si>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</si>
  <si>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</si>
  <si>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</si>
  <si>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</si>
  <si>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</si>
  <si>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</si>
  <si>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</si>
  <si>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</si>
  <si>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999223181189297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</si>
  <si>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</si>
  <si>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</si>
  <si>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</si>
  <si>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</si>
  <si>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</si>
  <si>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JIA/JING,Wei/Hanhua</t>
  </si>
  <si>
    <t>CA363230509CNY</t>
  </si>
  <si>
    <t>未提现</t>
  </si>
  <si>
    <t>携程开票</t>
  </si>
  <si>
    <t xml:space="preserve">3133314	</t>
  </si>
  <si>
    <t xml:space="preserve">	</t>
  </si>
  <si>
    <t xml:space="preserve">999223427221375	</t>
  </si>
  <si>
    <t>[香港]香港富荟旺角酒店(iclub Mong Kok Hotel)(69311702)</t>
  </si>
  <si>
    <t>卓荟客房(至少提前3天预订)&lt;连住2-7晚&gt;&lt;双人入住&gt;&lt;内宾&gt;&lt;无早&gt;</t>
  </si>
  <si>
    <t>YU/HUI,CHEN/XIN</t>
  </si>
  <si>
    <t xml:space="preserve">3186455	</t>
  </si>
  <si>
    <t xml:space="preserve">999223682747113	</t>
  </si>
  <si>
    <t>[梅州]梅州白天鹅迎宾馆(100697959)</t>
  </si>
  <si>
    <t>商务江景双床房&lt;特惠专享&gt;&lt;双人入住&gt;&lt;双早&gt;&lt;日历房套餐高价值&gt;&lt;新酒店礼盒&gt;</t>
  </si>
  <si>
    <t>李晓峰,李柏林</t>
  </si>
  <si>
    <t xml:space="preserve">999223802681168	</t>
  </si>
  <si>
    <t>商务江景大床房&lt;超值特惠&gt;&lt;双人入住&gt;&lt;日历房套餐高价值&gt;&lt;单早&gt;&lt;新酒店礼盒&gt;</t>
  </si>
  <si>
    <t>潘伟峰</t>
  </si>
  <si>
    <t>退单</t>
  </si>
  <si>
    <t>，</t>
  </si>
  <si>
    <t>999223682747113</t>
  </si>
  <si>
    <t>202304161153050068</t>
  </si>
  <si>
    <t>999223802681168</t>
  </si>
  <si>
    <t>202305121831390001</t>
  </si>
  <si>
    <t>此单客人同意安排商务江景双床房，退差价100元，烦请处理，谢谢。</t>
  </si>
  <si>
    <t>5月12日 刘佳鸿通知 19:08  999223802681168 这单退差价的录了新单了</t>
  </si>
  <si>
    <t>A230509093517481</t>
  </si>
  <si>
    <t>房集：i230513163356 922元</t>
  </si>
  <si>
    <t>CNY / HKD 当前参考汇率: 1.133570097</t>
  </si>
  <si>
    <t>总计： 6309 CNY/
7151.69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</si>
  <si>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</si>
  <si>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</si>
  <si>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</si>
  <si>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</si>
  <si>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</si>
  <si>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</si>
  <si>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</si>
  <si>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</si>
  <si>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</si>
  <si>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</si>
  <si>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</si>
  <si>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</si>
  <si>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</si>
  <si>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</si>
  <si>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</si>
  <si>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</si>
  <si>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</si>
  <si>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</si>
  <si>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</si>
  <si>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</si>
  <si>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3186455</t>
  </si>
  <si>
    <t>香港富荟旺角酒店</t>
  </si>
  <si>
    <t>YU HUI,CHEN XIN</t>
  </si>
  <si>
    <t>2023-04-22</t>
  </si>
  <si>
    <t>2023-04-24</t>
  </si>
  <si>
    <t>退房日周结</t>
  </si>
  <si>
    <t>1712.00</t>
  </si>
  <si>
    <t>RMB</t>
  </si>
  <si>
    <t>0</t>
  </si>
  <si>
    <t>0.00</t>
  </si>
  <si>
    <t>携程国内直连(DD)</t>
  </si>
  <si>
    <t>01.011249</t>
  </si>
  <si>
    <t>2023-04-02 21:48:54</t>
  </si>
  <si>
    <t>否</t>
  </si>
  <si>
    <t>汇智国际旅游发展有限公司</t>
  </si>
  <si>
    <t>直采</t>
  </si>
  <si>
    <t>中国</t>
  </si>
  <si>
    <t>2023-03-14</t>
  </si>
  <si>
    <t>3133314</t>
  </si>
  <si>
    <t>香港九龙海逸君绰酒店</t>
  </si>
  <si>
    <t>JIA JING,Wei Hanhua</t>
  </si>
  <si>
    <t>2023-04-21</t>
  </si>
  <si>
    <t>3675.00</t>
  </si>
  <si>
    <t>2023-03-14 20:54:16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</si>
</sst>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28575</xdr:rowOff>
    </xdr:from>
    <xdr:to>
      <xdr:col>14</xdr:col>
      <xdr:colOff>381635</xdr:colOff>
      <xdr:row>50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457575"/>
          <a:ext cx="104679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45037</v>
      </c>
      <c r="G2" s="6">
        <v>45040</v>
      </c>
      <c r="H2" s="4">
        <v>1</v>
      </c>
      <c r="I2" s="4">
        <v>3</v>
      </c>
      <c r="J2" s="4">
        <v>3</v>
      </c>
      <c r="K2" s="4" t="s">
        <v>30</v>
      </c>
      <c r="L2" s="4">
        <v>3675</v>
      </c>
      <c r="M2" s="4">
        <v>3675</v>
      </c>
      <c r="N2" s="4" t="s">
        <v>31</v>
      </c>
      <c r="O2" s="4" t="s">
        <v>32</v>
      </c>
      <c r="P2" s="4" t="s">
        <v>33</v>
      </c>
      <c r="Q2" s="4">
        <v>0</v>
      </c>
      <c r="R2" s="7">
        <v>44999</v>
      </c>
      <c r="S2" s="6">
        <v>45055</v>
      </c>
      <c r="T2" s="4" t="s">
        <v>34</v>
      </c>
      <c r="U2" s="4">
        <v>3675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45038</v>
      </c>
      <c r="G3" s="6">
        <v>45040</v>
      </c>
      <c r="H3" s="4">
        <v>1</v>
      </c>
      <c r="I3" s="4">
        <v>2</v>
      </c>
      <c r="J3" s="4">
        <v>2</v>
      </c>
      <c r="K3" s="4" t="s">
        <v>30</v>
      </c>
      <c r="L3" s="4">
        <v>1712</v>
      </c>
      <c r="M3" s="4">
        <v>1712</v>
      </c>
      <c r="N3" s="4" t="s">
        <v>40</v>
      </c>
      <c r="O3" s="4" t="s">
        <v>32</v>
      </c>
      <c r="P3" s="4" t="s">
        <v>33</v>
      </c>
      <c r="Q3" s="4">
        <v>0</v>
      </c>
      <c r="R3" s="7">
        <v>45016</v>
      </c>
      <c r="S3" s="6">
        <v>45055</v>
      </c>
      <c r="T3" s="4" t="s">
        <v>34</v>
      </c>
      <c r="U3" s="4">
        <v>1712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45039</v>
      </c>
      <c r="G4" s="6">
        <v>45040</v>
      </c>
      <c r="H4" s="4">
        <v>2</v>
      </c>
      <c r="I4" s="4">
        <v>1</v>
      </c>
      <c r="J4" s="4">
        <v>2</v>
      </c>
      <c r="K4" s="4" t="s">
        <v>30</v>
      </c>
      <c r="L4" s="4">
        <v>686</v>
      </c>
      <c r="M4" s="4">
        <v>686</v>
      </c>
      <c r="N4" s="4" t="s">
        <v>45</v>
      </c>
      <c r="O4" s="4" t="s">
        <v>32</v>
      </c>
      <c r="P4" s="4" t="s">
        <v>33</v>
      </c>
      <c r="Q4" s="4">
        <v>0</v>
      </c>
      <c r="R4" s="7">
        <v>45032</v>
      </c>
      <c r="S4" s="6">
        <v>45055</v>
      </c>
      <c r="T4" s="4" t="s">
        <v>34</v>
      </c>
      <c r="U4" s="4">
        <v>686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45039</v>
      </c>
      <c r="G5" s="6">
        <v>45040</v>
      </c>
      <c r="H5" s="4">
        <v>1</v>
      </c>
      <c r="I5" s="4">
        <v>1</v>
      </c>
      <c r="J5" s="4">
        <v>1</v>
      </c>
      <c r="K5" s="4" t="s">
        <v>30</v>
      </c>
      <c r="L5" s="4">
        <v>336</v>
      </c>
      <c r="M5" s="4">
        <v>336</v>
      </c>
      <c r="N5" s="4" t="s">
        <v>48</v>
      </c>
      <c r="O5" s="4" t="s">
        <v>32</v>
      </c>
      <c r="P5" s="4" t="s">
        <v>33</v>
      </c>
      <c r="Q5" s="4">
        <v>0</v>
      </c>
      <c r="R5" s="7">
        <v>45039</v>
      </c>
      <c r="S5" s="6">
        <v>45055</v>
      </c>
      <c r="T5" s="4" t="s">
        <v>34</v>
      </c>
      <c r="U5" s="4">
        <v>336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49</v>
      </c>
      <c r="D6" s="4" t="s">
        <v>43</v>
      </c>
      <c r="E6" s="4" t="s">
        <v>47</v>
      </c>
      <c r="F6" s="6">
        <v>45039</v>
      </c>
      <c r="G6" s="6">
        <v>45040</v>
      </c>
      <c r="H6" s="4">
        <v>1</v>
      </c>
      <c r="I6" s="4">
        <v>1</v>
      </c>
      <c r="J6" s="4">
        <v>1</v>
      </c>
      <c r="K6" s="4" t="s">
        <v>30</v>
      </c>
      <c r="L6" s="4">
        <v>-100</v>
      </c>
      <c r="M6" s="4">
        <v>-100</v>
      </c>
      <c r="N6" s="4" t="s">
        <v>48</v>
      </c>
      <c r="O6" s="4" t="s">
        <v>32</v>
      </c>
      <c r="P6" s="4" t="s">
        <v>33</v>
      </c>
      <c r="Q6" s="4">
        <v>0</v>
      </c>
      <c r="R6" s="7">
        <v>45039.5436342593</v>
      </c>
      <c r="S6" s="6">
        <v>45055</v>
      </c>
      <c r="T6" s="4" t="s">
        <v>34</v>
      </c>
      <c r="U6" s="4">
        <v>-100</v>
      </c>
      <c r="V6" s="4">
        <v>0</v>
      </c>
      <c r="W6" s="4">
        <v>0</v>
      </c>
      <c r="X6" s="4" t="s">
        <v>36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A13" sqref="A13:D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999223181189297</v>
      </c>
      <c r="B2" s="6">
        <v>45037</v>
      </c>
      <c r="C2" s="6">
        <v>45040</v>
      </c>
      <c r="D2" s="4">
        <v>3675</v>
      </c>
      <c r="E2" s="4" t="str">
        <f>VLOOKUP(A2,HOP!A:L,12,0)</f>
        <v>3675.00</v>
      </c>
      <c r="F2" s="4" t="str">
        <f>VLOOKUP(A2,HOP!A:C,3,0)</f>
        <v>3133314</v>
      </c>
      <c r="G2" s="4">
        <f>D2-E2</f>
        <v>0</v>
      </c>
      <c r="H2" s="4" t="str">
        <f>$H$1&amp;F2</f>
        <v>，3133314</v>
      </c>
      <c r="I2" s="4" t="str">
        <f>VLOOKUP(A2,HOP!A:U,21,0)</f>
        <v>直采</v>
      </c>
    </row>
    <row r="3" s="4" customFormat="1" spans="1:9">
      <c r="A3" s="5">
        <v>999223427221375</v>
      </c>
      <c r="B3" s="6">
        <v>45038</v>
      </c>
      <c r="C3" s="6">
        <v>45040</v>
      </c>
      <c r="D3" s="4">
        <v>1712</v>
      </c>
      <c r="E3" s="4" t="str">
        <f>VLOOKUP(A3,HOP!A:L,12,0)</f>
        <v>1712.00</v>
      </c>
      <c r="F3" s="4" t="str">
        <f>VLOOKUP(A3,HOP!A:C,3,0)</f>
        <v>3186455</v>
      </c>
      <c r="G3" s="4">
        <f>D3-E3</f>
        <v>0</v>
      </c>
      <c r="H3" s="4" t="str">
        <f>$H$1&amp;F3</f>
        <v>，3186455</v>
      </c>
      <c r="I3" s="4" t="str">
        <f>VLOOKUP(A3,HOP!A:U,21,0)</f>
        <v>直采</v>
      </c>
    </row>
    <row r="4" s="4" customFormat="1" spans="1:10">
      <c r="A4" s="8" t="s">
        <v>51</v>
      </c>
      <c r="B4" s="6">
        <v>45039</v>
      </c>
      <c r="C4" s="6">
        <v>45040</v>
      </c>
      <c r="D4" s="4">
        <v>686</v>
      </c>
      <c r="E4" s="4">
        <v>686</v>
      </c>
      <c r="F4" s="9" t="s">
        <v>52</v>
      </c>
      <c r="G4" s="4">
        <f>D4-E4</f>
        <v>0</v>
      </c>
      <c r="H4" s="4" t="str">
        <f>$H$1&amp;F4</f>
        <v>，202304161153050068</v>
      </c>
      <c r="I4" s="4" t="e">
        <f>VLOOKUP(A4,HOP!A:U,21,0)</f>
        <v>#N/A</v>
      </c>
      <c r="J4" s="4">
        <v>4.16</v>
      </c>
    </row>
    <row r="5" s="4" customFormat="1" spans="1:15">
      <c r="A5" s="8" t="s">
        <v>53</v>
      </c>
      <c r="B5" s="6">
        <v>45039</v>
      </c>
      <c r="C5" s="6">
        <v>45040</v>
      </c>
      <c r="D5" s="4">
        <v>236</v>
      </c>
      <c r="E5" s="4">
        <v>236</v>
      </c>
      <c r="F5" s="9" t="s">
        <v>54</v>
      </c>
      <c r="G5" s="4">
        <f>D5-E5</f>
        <v>0</v>
      </c>
      <c r="H5" s="4" t="str">
        <f>$H$1&amp;F5</f>
        <v>，202305121831390001</v>
      </c>
      <c r="I5" s="4" t="e">
        <f>VLOOKUP(A5,HOP!A:U,21,0)</f>
        <v>#N/A</v>
      </c>
      <c r="J5" s="4">
        <v>5.12</v>
      </c>
      <c r="L5" s="4" t="s">
        <v>55</v>
      </c>
      <c r="O5" s="4" t="s">
        <v>56</v>
      </c>
    </row>
    <row r="7" spans="4:4">
      <c r="D7" s="4">
        <f>SUM(D2:D6)</f>
        <v>6309</v>
      </c>
    </row>
    <row r="13" spans="1:4">
      <c r="A13" s="4" t="s">
        <v>57</v>
      </c>
      <c r="C13" s="4">
        <v>5387</v>
      </c>
      <c r="D13" s="4">
        <v>6106.54</v>
      </c>
    </row>
    <row r="14" spans="1:4">
      <c r="A14" s="4" t="s">
        <v>58</v>
      </c>
      <c r="C14" s="4">
        <v>922</v>
      </c>
      <c r="D14" s="4">
        <v>1045.15</v>
      </c>
    </row>
    <row r="15" spans="1:4">
      <c r="A15" s="4" t="s">
        <v>59</v>
      </c>
      <c r="C15" s="4">
        <f>SUM(C13:C14)</f>
        <v>6309</v>
      </c>
      <c r="D15" s="4">
        <f>SUM(D13:D14)</f>
        <v>7151.69</v>
      </c>
    </row>
    <row r="16" spans="1:1">
      <c r="A16" s="4" t="s">
        <v>60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999223427221375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999223181189297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85</v>
      </c>
      <c r="H3" s="1" t="s">
        <v>86</v>
      </c>
      <c r="I3" s="1" t="s">
        <v>103</v>
      </c>
      <c r="J3" s="1" t="s">
        <v>88</v>
      </c>
      <c r="K3" s="1" t="s">
        <v>103</v>
      </c>
      <c r="L3" s="1" t="s">
        <v>103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104</v>
      </c>
      <c r="S3" s="1" t="s">
        <v>94</v>
      </c>
      <c r="T3" s="1" t="s">
        <v>95</v>
      </c>
      <c r="U3" s="1" t="s">
        <v>96</v>
      </c>
      <c r="V3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2023-05-09T01:19:00Z</dcterms:created>
  <dcterms:modified xsi:type="dcterms:W3CDTF">2023-05-13T08:34:49Z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037B5A6194614696A16FEA75A642697C_12</vt:lpwstr>
  </property>
  <property fmtid="{D5CDD505-2E9C-101B-9397-08002B2CF9AE}" pid="3" name="KSOProductBuildVer">
    <vt:lpwstr>2052-11.1.0.14036</vt:lpwstr>
  </property>
</Properties>
</file>