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</definedName>
  </definedNames>
  <calcPr calcId="144525"/>
</workbook>
</file>

<file path=xl/sharedStrings.xml><?xml version="1.0" encoding="utf-8"?>
<sst xmlns="http://schemas.openxmlformats.org/spreadsheetml/2006/main" count="405" uniqueCount="168">
  <si>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</si>
  <si>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</si>
  <si>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</si>
  <si>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</si>
  <si>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</si>
  <si>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</si>
  <si>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</si>
  <si>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</si>
  <si>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</si>
  <si>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</si>
  <si>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</si>
  <si>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</si>
  <si>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</si>
  <si>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</si>
  <si>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</si>
  <si>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</si>
  <si>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</si>
  <si>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</si>
  <si>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</si>
  <si>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</si>
  <si>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</si>
  <si>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</si>
  <si>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</si>
  <si>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</si>
  <si>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</si>
  <si>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999223644553651	</t>
  </si>
  <si>
    <t>Ctrip</t>
  </si>
  <si>
    <t>正常</t>
  </si>
  <si>
    <t>[香港]香港帝国酒店(Imperial Hotel)(808817)</t>
  </si>
  <si>
    <t>标准房&lt;双人入住&gt;&lt;内宾&gt;&lt;预付&gt;&lt;无早&gt;</t>
  </si>
  <si>
    <t>CNY</t>
  </si>
  <si>
    <t>GUAN/XIAOQIANG,YIN/XUELI</t>
  </si>
  <si>
    <t>CA363230513CNY</t>
  </si>
  <si>
    <t>未提现</t>
  </si>
  <si>
    <t>携程开票</t>
  </si>
  <si>
    <t xml:space="preserve">3226737	</t>
  </si>
  <si>
    <t xml:space="preserve">HBD-87016-318-1689983	</t>
  </si>
  <si>
    <t xml:space="preserve">999223701132256	</t>
  </si>
  <si>
    <t>[香港]香港港岛海逸君绰酒店(Harbour Grand Hong Kong)(17081023)</t>
  </si>
  <si>
    <t>高级海景客房(至少连住2晚及以上)&lt;特惠专享&gt;&lt;双人入住&gt;&lt;内宾&gt;&lt;无早&gt;</t>
  </si>
  <si>
    <t>SHI/QIUJU</t>
  </si>
  <si>
    <t xml:space="preserve">3241243	</t>
  </si>
  <si>
    <t xml:space="preserve">	</t>
  </si>
  <si>
    <t xml:space="preserve">999223701253632	</t>
  </si>
  <si>
    <t>YU/YOU,ZHANG/PENGYU</t>
  </si>
  <si>
    <t xml:space="preserve">3241280	</t>
  </si>
  <si>
    <t xml:space="preserve">999223743765909	</t>
  </si>
  <si>
    <t>WANG/PU</t>
  </si>
  <si>
    <t xml:space="preserve">3254397	</t>
  </si>
  <si>
    <t xml:space="preserve">999223786435210	</t>
  </si>
  <si>
    <t>[梅州]梅州白天鹅迎宾馆(100697959)</t>
  </si>
  <si>
    <t>商务江景双床房&lt;特惠专享&gt;&lt;双人入住&gt;&lt;双早&gt;&lt;日历房套餐高价值&gt;&lt;新酒店礼盒&gt;</t>
  </si>
  <si>
    <t>卢顺昌</t>
  </si>
  <si>
    <t xml:space="preserve">999223823905701	</t>
  </si>
  <si>
    <t>[贵阳]贵阳凯宾斯基大酒店(37222568)</t>
  </si>
  <si>
    <t>豪华双床房&lt;双人入住&gt;&lt;内宾&gt;&lt;预付&gt;&lt;无早&gt;</t>
  </si>
  <si>
    <t>张舒倩</t>
  </si>
  <si>
    <t xml:space="preserve">3281925	</t>
  </si>
  <si>
    <t xml:space="preserve">999223828480893	</t>
  </si>
  <si>
    <t>商务江景大床房&lt;特惠促销&gt;&lt;双人入住&gt;&lt;双早&gt;&lt;日历房套餐高价值&gt;&lt;新酒店礼盒&gt;</t>
  </si>
  <si>
    <t>彭伟</t>
  </si>
  <si>
    <t xml:space="preserve">999223847939268	</t>
  </si>
  <si>
    <t>马瑶</t>
  </si>
  <si>
    <t xml:space="preserve">999223847947635	</t>
  </si>
  <si>
    <t xml:space="preserve">23856929876	</t>
  </si>
  <si>
    <t>商务江景大床房&lt;超值特惠&gt;&lt;双人入住&gt;&lt;日历房套餐高价值&gt;&lt;单早&gt;&lt;新酒店礼盒&gt;</t>
  </si>
  <si>
    <t>廖子文</t>
  </si>
  <si>
    <t xml:space="preserve">999223858237940	</t>
  </si>
  <si>
    <t>江志鹏,饶忠喜</t>
  </si>
  <si>
    <t xml:space="preserve">999223865994280	</t>
  </si>
  <si>
    <t>[梅州]梅州麓湖山酒店(67856423)</t>
  </si>
  <si>
    <t>标准双床房&lt;双人入住&gt;&lt;升级特惠&gt;&lt;双早&gt;&lt;新高价值日历房套餐&gt;&lt;新酒店礼盒&gt;</t>
  </si>
  <si>
    <t>陈永胜</t>
  </si>
  <si>
    <t>取消</t>
  </si>
  <si>
    <t xml:space="preserve">999223875073297	</t>
  </si>
  <si>
    <t>[广州]广州阳光酒店(9848021)</t>
  </si>
  <si>
    <t>豪华套房&lt;双人入住&gt;&lt;内宾&gt;&lt;预付&gt;&lt;无早&gt;</t>
  </si>
  <si>
    <t>甘生</t>
  </si>
  <si>
    <t xml:space="preserve">3296892	</t>
  </si>
  <si>
    <t xml:space="preserve">999223881673353	</t>
  </si>
  <si>
    <t>[广州]广州珀丽酒店(9826184)</t>
  </si>
  <si>
    <t>豪华大床房&lt;双人入住&gt;&lt;内宾&gt;&lt;预付&gt;&lt;双早&gt;</t>
  </si>
  <si>
    <t>刘米春,黄玉明</t>
  </si>
  <si>
    <t xml:space="preserve">3298046	</t>
  </si>
  <si>
    <t>，</t>
  </si>
  <si>
    <t>999223786435210</t>
  </si>
  <si>
    <t>202304221154230020</t>
  </si>
  <si>
    <t>999223828480893</t>
  </si>
  <si>
    <t>202304241841500068</t>
  </si>
  <si>
    <t>999223847939268</t>
  </si>
  <si>
    <t>202304252355160068</t>
  </si>
  <si>
    <t>999223847947635</t>
  </si>
  <si>
    <t>202304252356270071</t>
  </si>
  <si>
    <t>202304261433000069</t>
  </si>
  <si>
    <t>A230513093946481</t>
  </si>
  <si>
    <t>A230513094043481</t>
  </si>
  <si>
    <t>房集：i230513093845 3521元</t>
  </si>
  <si>
    <t>CNY / HKD 当前参考汇率: 1.124771413</t>
  </si>
  <si>
    <t>总计： 19957.3 CNY/
22447.4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</si>
  <si>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</si>
  <si>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</si>
  <si>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</si>
  <si>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</si>
  <si>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</si>
  <si>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</si>
  <si>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</si>
  <si>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</si>
  <si>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</si>
  <si>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</si>
  <si>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</si>
  <si>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</si>
  <si>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</si>
  <si>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</si>
  <si>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</si>
  <si>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</si>
  <si>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</si>
  <si>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</si>
  <si>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</si>
  <si>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2023-04-27</t>
  </si>
  <si>
    <t>3298046</t>
  </si>
  <si>
    <t>广州珀丽酒店</t>
  </si>
  <si>
    <t>2023-04-28</t>
  </si>
  <si>
    <t>退房日周结</t>
  </si>
  <si>
    <t>874.66</t>
  </si>
  <si>
    <t>RMB</t>
  </si>
  <si>
    <t>0</t>
  </si>
  <si>
    <t>0.00</t>
  </si>
  <si>
    <t>携程国内直连(DD)</t>
  </si>
  <si>
    <t>01.011249</t>
  </si>
  <si>
    <t>2023-04-27 21:38:03</t>
  </si>
  <si>
    <t>否</t>
  </si>
  <si>
    <t>汇智国际旅游发展有限公司</t>
  </si>
  <si>
    <t>直连</t>
  </si>
  <si>
    <t>中国</t>
  </si>
  <si>
    <t>3296892</t>
  </si>
  <si>
    <t>广州阳光酒店</t>
  </si>
  <si>
    <t>956.47</t>
  </si>
  <si>
    <t>2023-04-27 17:44:32</t>
  </si>
  <si>
    <t>2023-04-24</t>
  </si>
  <si>
    <t>3281925</t>
  </si>
  <si>
    <t>贵阳凯宾斯基大酒店</t>
  </si>
  <si>
    <t>2023-04-26</t>
  </si>
  <si>
    <t>1420.06</t>
  </si>
  <si>
    <t>2023-04-24 14:26:56</t>
  </si>
  <si>
    <t>2023-04-19</t>
  </si>
  <si>
    <t>3254397</t>
  </si>
  <si>
    <t>香港港岛海逸君绰酒店</t>
  </si>
  <si>
    <t>WANG PU</t>
  </si>
  <si>
    <t>2023-04-25</t>
  </si>
  <si>
    <t>3486.00</t>
  </si>
  <si>
    <t>2023-04-20 18:58:58</t>
  </si>
  <si>
    <t>直采</t>
  </si>
  <si>
    <t>2023-04-17</t>
  </si>
  <si>
    <t>3241280</t>
  </si>
  <si>
    <t>YU YOU,ZHANG PENGYU</t>
  </si>
  <si>
    <t>2023-04-23</t>
  </si>
  <si>
    <t>5790.00</t>
  </si>
  <si>
    <t>2023-04-18 10:26:58</t>
  </si>
  <si>
    <t>3241243</t>
  </si>
  <si>
    <t>SHI QIUJU</t>
  </si>
  <si>
    <t>3393.00</t>
  </si>
  <si>
    <t>2023-04-18 17:59:13</t>
  </si>
  <si>
    <t>2023-04-14</t>
  </si>
  <si>
    <t>3226737</t>
  </si>
  <si>
    <t>香港帝国酒店</t>
  </si>
  <si>
    <t>GUAN XIAOQIANG,YIN XUELI</t>
  </si>
  <si>
    <t>516.11</t>
  </si>
  <si>
    <t>2023-04-14 12:27:57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</si>
</sst>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14</xdr:col>
      <xdr:colOff>533400</xdr:colOff>
      <xdr:row>66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0648950" cy="5286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45043</v>
      </c>
      <c r="G2" s="6">
        <v>45044</v>
      </c>
      <c r="H2" s="4">
        <v>1</v>
      </c>
      <c r="I2" s="4">
        <v>1</v>
      </c>
      <c r="J2" s="4">
        <v>1</v>
      </c>
      <c r="K2" s="4" t="s">
        <v>30</v>
      </c>
      <c r="L2" s="4">
        <v>516.11</v>
      </c>
      <c r="M2" s="4">
        <v>516.11</v>
      </c>
      <c r="N2" s="4" t="s">
        <v>31</v>
      </c>
      <c r="O2" s="4" t="s">
        <v>32</v>
      </c>
      <c r="P2" s="4" t="s">
        <v>33</v>
      </c>
      <c r="Q2" s="4">
        <v>0</v>
      </c>
      <c r="R2" s="7">
        <v>45030</v>
      </c>
      <c r="S2" s="6">
        <v>45059</v>
      </c>
      <c r="T2" s="4" t="s">
        <v>34</v>
      </c>
      <c r="U2" s="4">
        <v>516.11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45041</v>
      </c>
      <c r="G3" s="6">
        <v>45044</v>
      </c>
      <c r="H3" s="4">
        <v>1</v>
      </c>
      <c r="I3" s="4">
        <v>3</v>
      </c>
      <c r="J3" s="4">
        <v>3</v>
      </c>
      <c r="K3" s="4" t="s">
        <v>30</v>
      </c>
      <c r="L3" s="4">
        <v>3393</v>
      </c>
      <c r="M3" s="4">
        <v>3393</v>
      </c>
      <c r="N3" s="4" t="s">
        <v>40</v>
      </c>
      <c r="O3" s="4" t="s">
        <v>32</v>
      </c>
      <c r="P3" s="4" t="s">
        <v>33</v>
      </c>
      <c r="Q3" s="4">
        <v>0</v>
      </c>
      <c r="R3" s="7">
        <v>45033</v>
      </c>
      <c r="S3" s="6">
        <v>45059</v>
      </c>
      <c r="T3" s="4" t="s">
        <v>34</v>
      </c>
      <c r="U3" s="4">
        <v>3393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45039</v>
      </c>
      <c r="G4" s="6">
        <v>45044</v>
      </c>
      <c r="H4" s="4">
        <v>1</v>
      </c>
      <c r="I4" s="4">
        <v>5</v>
      </c>
      <c r="J4" s="4">
        <v>5</v>
      </c>
      <c r="K4" s="4" t="s">
        <v>30</v>
      </c>
      <c r="L4" s="4">
        <v>5790</v>
      </c>
      <c r="M4" s="4">
        <v>5790</v>
      </c>
      <c r="N4" s="4" t="s">
        <v>44</v>
      </c>
      <c r="O4" s="4" t="s">
        <v>32</v>
      </c>
      <c r="P4" s="4" t="s">
        <v>33</v>
      </c>
      <c r="Q4" s="4">
        <v>0</v>
      </c>
      <c r="R4" s="7">
        <v>45033</v>
      </c>
      <c r="S4" s="6">
        <v>45059</v>
      </c>
      <c r="T4" s="4" t="s">
        <v>34</v>
      </c>
      <c r="U4" s="4">
        <v>5790</v>
      </c>
      <c r="V4" s="4">
        <v>0</v>
      </c>
      <c r="W4" s="4">
        <v>0</v>
      </c>
      <c r="X4" s="4" t="s">
        <v>45</v>
      </c>
      <c r="Y4" s="4" t="s">
        <v>42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45041</v>
      </c>
      <c r="G5" s="6">
        <v>45044</v>
      </c>
      <c r="H5" s="4">
        <v>1</v>
      </c>
      <c r="I5" s="4">
        <v>3</v>
      </c>
      <c r="J5" s="4">
        <v>3</v>
      </c>
      <c r="K5" s="4" t="s">
        <v>30</v>
      </c>
      <c r="L5" s="4">
        <v>3486</v>
      </c>
      <c r="M5" s="4">
        <v>3486</v>
      </c>
      <c r="N5" s="4" t="s">
        <v>47</v>
      </c>
      <c r="O5" s="4" t="s">
        <v>32</v>
      </c>
      <c r="P5" s="4" t="s">
        <v>33</v>
      </c>
      <c r="Q5" s="4">
        <v>0</v>
      </c>
      <c r="R5" s="7">
        <v>45035</v>
      </c>
      <c r="S5" s="6">
        <v>45059</v>
      </c>
      <c r="T5" s="4" t="s">
        <v>34</v>
      </c>
      <c r="U5" s="4">
        <v>3486</v>
      </c>
      <c r="V5" s="4">
        <v>0</v>
      </c>
      <c r="W5" s="4">
        <v>0</v>
      </c>
      <c r="X5" s="4" t="s">
        <v>48</v>
      </c>
      <c r="Y5" s="4" t="s">
        <v>42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45041</v>
      </c>
      <c r="G6" s="6">
        <v>45044</v>
      </c>
      <c r="H6" s="4">
        <v>1</v>
      </c>
      <c r="I6" s="4">
        <v>3</v>
      </c>
      <c r="J6" s="4">
        <v>3</v>
      </c>
      <c r="K6" s="4" t="s">
        <v>30</v>
      </c>
      <c r="L6" s="4">
        <v>1029</v>
      </c>
      <c r="M6" s="4">
        <v>1029</v>
      </c>
      <c r="N6" s="4" t="s">
        <v>52</v>
      </c>
      <c r="O6" s="4" t="s">
        <v>32</v>
      </c>
      <c r="P6" s="4" t="s">
        <v>33</v>
      </c>
      <c r="Q6" s="4">
        <v>0</v>
      </c>
      <c r="R6" s="7">
        <v>45038</v>
      </c>
      <c r="S6" s="6">
        <v>45059</v>
      </c>
      <c r="T6" s="4" t="s">
        <v>34</v>
      </c>
      <c r="U6" s="4">
        <v>1029</v>
      </c>
      <c r="V6" s="4">
        <v>0</v>
      </c>
      <c r="W6" s="4">
        <v>0</v>
      </c>
      <c r="X6" s="4" t="s">
        <v>42</v>
      </c>
      <c r="Y6" s="4" t="s">
        <v>42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45042</v>
      </c>
      <c r="G7" s="6">
        <v>45044</v>
      </c>
      <c r="H7" s="4">
        <v>1</v>
      </c>
      <c r="I7" s="4">
        <v>2</v>
      </c>
      <c r="J7" s="4">
        <v>2</v>
      </c>
      <c r="K7" s="4" t="s">
        <v>30</v>
      </c>
      <c r="L7" s="4">
        <v>1420.06</v>
      </c>
      <c r="M7" s="4">
        <v>1420.06</v>
      </c>
      <c r="N7" s="4" t="s">
        <v>56</v>
      </c>
      <c r="O7" s="4" t="s">
        <v>32</v>
      </c>
      <c r="P7" s="4" t="s">
        <v>33</v>
      </c>
      <c r="Q7" s="4">
        <v>0</v>
      </c>
      <c r="R7" s="7">
        <v>45040</v>
      </c>
      <c r="S7" s="6">
        <v>45059</v>
      </c>
      <c r="T7" s="4" t="s">
        <v>34</v>
      </c>
      <c r="U7" s="4">
        <v>1420.06</v>
      </c>
      <c r="V7" s="4">
        <v>0</v>
      </c>
      <c r="W7" s="4">
        <v>0</v>
      </c>
      <c r="X7" s="4" t="s">
        <v>57</v>
      </c>
      <c r="Y7" s="4" t="s">
        <v>42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50</v>
      </c>
      <c r="E8" s="4" t="s">
        <v>59</v>
      </c>
      <c r="F8" s="6">
        <v>45042</v>
      </c>
      <c r="G8" s="6">
        <v>45044</v>
      </c>
      <c r="H8" s="4">
        <v>1</v>
      </c>
      <c r="I8" s="4">
        <v>2</v>
      </c>
      <c r="J8" s="4">
        <v>2</v>
      </c>
      <c r="K8" s="4" t="s">
        <v>30</v>
      </c>
      <c r="L8" s="4">
        <v>616</v>
      </c>
      <c r="M8" s="4">
        <v>616</v>
      </c>
      <c r="N8" s="4" t="s">
        <v>60</v>
      </c>
      <c r="O8" s="4" t="s">
        <v>32</v>
      </c>
      <c r="P8" s="4" t="s">
        <v>33</v>
      </c>
      <c r="Q8" s="4">
        <v>0</v>
      </c>
      <c r="R8" s="7">
        <v>45040</v>
      </c>
      <c r="S8" s="6">
        <v>45059</v>
      </c>
      <c r="T8" s="4" t="s">
        <v>34</v>
      </c>
      <c r="U8" s="4">
        <v>616</v>
      </c>
      <c r="V8" s="4">
        <v>0</v>
      </c>
      <c r="W8" s="4">
        <v>0</v>
      </c>
      <c r="X8" s="4" t="s">
        <v>42</v>
      </c>
      <c r="Y8" s="4" t="s">
        <v>42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50</v>
      </c>
      <c r="E9" s="4" t="s">
        <v>59</v>
      </c>
      <c r="F9" s="6">
        <v>45042</v>
      </c>
      <c r="G9" s="6">
        <v>45044</v>
      </c>
      <c r="H9" s="4">
        <v>1</v>
      </c>
      <c r="I9" s="4">
        <v>2</v>
      </c>
      <c r="J9" s="4">
        <v>2</v>
      </c>
      <c r="K9" s="4" t="s">
        <v>30</v>
      </c>
      <c r="L9" s="4">
        <v>616</v>
      </c>
      <c r="M9" s="4">
        <v>616</v>
      </c>
      <c r="N9" s="4" t="s">
        <v>62</v>
      </c>
      <c r="O9" s="4" t="s">
        <v>32</v>
      </c>
      <c r="P9" s="4" t="s">
        <v>33</v>
      </c>
      <c r="Q9" s="4">
        <v>0</v>
      </c>
      <c r="R9" s="7">
        <v>45041</v>
      </c>
      <c r="S9" s="6">
        <v>45059</v>
      </c>
      <c r="T9" s="4" t="s">
        <v>34</v>
      </c>
      <c r="U9" s="4">
        <v>616</v>
      </c>
      <c r="V9" s="4">
        <v>0</v>
      </c>
      <c r="W9" s="4">
        <v>0</v>
      </c>
      <c r="X9" s="4" t="s">
        <v>42</v>
      </c>
      <c r="Y9" s="4" t="s">
        <v>42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50</v>
      </c>
      <c r="E10" s="4" t="s">
        <v>59</v>
      </c>
      <c r="F10" s="6">
        <v>45042</v>
      </c>
      <c r="G10" s="6">
        <v>45044</v>
      </c>
      <c r="H10" s="4">
        <v>1</v>
      </c>
      <c r="I10" s="4">
        <v>2</v>
      </c>
      <c r="J10" s="4">
        <v>2</v>
      </c>
      <c r="K10" s="4" t="s">
        <v>30</v>
      </c>
      <c r="L10" s="4">
        <v>616</v>
      </c>
      <c r="M10" s="4">
        <v>616</v>
      </c>
      <c r="N10" s="4" t="s">
        <v>62</v>
      </c>
      <c r="O10" s="4" t="s">
        <v>32</v>
      </c>
      <c r="P10" s="4" t="s">
        <v>33</v>
      </c>
      <c r="Q10" s="4">
        <v>0</v>
      </c>
      <c r="R10" s="7">
        <v>45041</v>
      </c>
      <c r="S10" s="6">
        <v>45059</v>
      </c>
      <c r="T10" s="4" t="s">
        <v>34</v>
      </c>
      <c r="U10" s="4">
        <v>616</v>
      </c>
      <c r="V10" s="4">
        <v>0</v>
      </c>
      <c r="W10" s="4">
        <v>0</v>
      </c>
      <c r="X10" s="4" t="s">
        <v>42</v>
      </c>
      <c r="Y10" s="4" t="s">
        <v>42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50</v>
      </c>
      <c r="E11" s="4" t="s">
        <v>65</v>
      </c>
      <c r="F11" s="6">
        <v>45042</v>
      </c>
      <c r="G11" s="6">
        <v>45044</v>
      </c>
      <c r="H11" s="4">
        <v>1</v>
      </c>
      <c r="I11" s="4">
        <v>2</v>
      </c>
      <c r="J11" s="4">
        <v>2</v>
      </c>
      <c r="K11" s="4" t="s">
        <v>30</v>
      </c>
      <c r="L11" s="4">
        <v>644</v>
      </c>
      <c r="M11" s="4">
        <v>644</v>
      </c>
      <c r="N11" s="4" t="s">
        <v>66</v>
      </c>
      <c r="O11" s="4" t="s">
        <v>32</v>
      </c>
      <c r="P11" s="4" t="s">
        <v>33</v>
      </c>
      <c r="Q11" s="4">
        <v>0</v>
      </c>
      <c r="R11" s="7">
        <v>45042.0000115741</v>
      </c>
      <c r="S11" s="6">
        <v>45059</v>
      </c>
      <c r="T11" s="4" t="s">
        <v>34</v>
      </c>
      <c r="U11" s="4">
        <v>644</v>
      </c>
      <c r="V11" s="4">
        <v>0</v>
      </c>
      <c r="W11" s="4">
        <v>0</v>
      </c>
      <c r="X11" s="4" t="s">
        <v>42</v>
      </c>
      <c r="Y11" s="4" t="s">
        <v>42</v>
      </c>
    </row>
    <row r="12" s="4" customFormat="1" spans="1:25">
      <c r="A12" s="4" t="s">
        <v>67</v>
      </c>
      <c r="B12" s="4" t="s">
        <v>26</v>
      </c>
      <c r="C12" s="4" t="s">
        <v>27</v>
      </c>
      <c r="D12" s="4" t="s">
        <v>50</v>
      </c>
      <c r="E12" s="4" t="s">
        <v>59</v>
      </c>
      <c r="F12" s="6">
        <v>45043</v>
      </c>
      <c r="G12" s="6">
        <v>45044</v>
      </c>
      <c r="H12" s="4">
        <v>2</v>
      </c>
      <c r="I12" s="4">
        <v>1</v>
      </c>
      <c r="J12" s="4">
        <v>2</v>
      </c>
      <c r="K12" s="4" t="s">
        <v>30</v>
      </c>
      <c r="L12" s="4">
        <v>616</v>
      </c>
      <c r="M12" s="4">
        <v>616</v>
      </c>
      <c r="N12" s="4" t="s">
        <v>68</v>
      </c>
      <c r="O12" s="4" t="s">
        <v>32</v>
      </c>
      <c r="P12" s="4" t="s">
        <v>33</v>
      </c>
      <c r="Q12" s="4">
        <v>0</v>
      </c>
      <c r="R12" s="7">
        <v>45042</v>
      </c>
      <c r="S12" s="6">
        <v>45059</v>
      </c>
      <c r="T12" s="4" t="s">
        <v>34</v>
      </c>
      <c r="U12" s="4">
        <v>616</v>
      </c>
      <c r="V12" s="4">
        <v>0</v>
      </c>
      <c r="W12" s="4">
        <v>0</v>
      </c>
      <c r="X12" s="4" t="s">
        <v>42</v>
      </c>
      <c r="Y12" s="4" t="s">
        <v>42</v>
      </c>
    </row>
    <row r="13" s="4" customFormat="1" spans="1:25">
      <c r="A13" s="4" t="s">
        <v>69</v>
      </c>
      <c r="B13" s="4" t="s">
        <v>26</v>
      </c>
      <c r="C13" s="4" t="s">
        <v>27</v>
      </c>
      <c r="D13" s="4" t="s">
        <v>70</v>
      </c>
      <c r="E13" s="4" t="s">
        <v>71</v>
      </c>
      <c r="F13" s="6">
        <v>45043</v>
      </c>
      <c r="G13" s="6">
        <v>45044</v>
      </c>
      <c r="H13" s="4">
        <v>1</v>
      </c>
      <c r="I13" s="4">
        <v>1</v>
      </c>
      <c r="J13" s="4">
        <v>1</v>
      </c>
      <c r="K13" s="4" t="s">
        <v>30</v>
      </c>
      <c r="L13" s="4">
        <v>301</v>
      </c>
      <c r="M13" s="4">
        <v>301</v>
      </c>
      <c r="N13" s="4" t="s">
        <v>72</v>
      </c>
      <c r="O13" s="4" t="s">
        <v>32</v>
      </c>
      <c r="P13" s="4" t="s">
        <v>33</v>
      </c>
      <c r="Q13" s="4">
        <v>0</v>
      </c>
      <c r="R13" s="7">
        <v>45042</v>
      </c>
      <c r="S13" s="6">
        <v>45059</v>
      </c>
      <c r="T13" s="4" t="s">
        <v>34</v>
      </c>
      <c r="U13" s="4">
        <v>301</v>
      </c>
      <c r="V13" s="4">
        <v>0</v>
      </c>
      <c r="W13" s="4">
        <v>0</v>
      </c>
      <c r="X13" s="4" t="s">
        <v>42</v>
      </c>
      <c r="Y13" s="4" t="s">
        <v>42</v>
      </c>
    </row>
    <row r="14" s="4" customFormat="1" spans="1:25">
      <c r="A14" s="4" t="s">
        <v>67</v>
      </c>
      <c r="B14" s="4" t="s">
        <v>26</v>
      </c>
      <c r="C14" s="4" t="s">
        <v>73</v>
      </c>
      <c r="D14" s="4" t="s">
        <v>50</v>
      </c>
      <c r="E14" s="4" t="s">
        <v>59</v>
      </c>
      <c r="F14" s="6">
        <v>45043</v>
      </c>
      <c r="G14" s="6">
        <v>45044</v>
      </c>
      <c r="H14" s="4">
        <v>2</v>
      </c>
      <c r="I14" s="4">
        <v>1</v>
      </c>
      <c r="J14" s="4">
        <v>2</v>
      </c>
      <c r="K14" s="4" t="s">
        <v>30</v>
      </c>
      <c r="L14" s="4">
        <v>-616</v>
      </c>
      <c r="M14" s="4">
        <v>-616</v>
      </c>
      <c r="N14" s="4" t="s">
        <v>68</v>
      </c>
      <c r="O14" s="4" t="s">
        <v>32</v>
      </c>
      <c r="P14" s="4" t="s">
        <v>33</v>
      </c>
      <c r="Q14" s="4">
        <v>0</v>
      </c>
      <c r="R14" s="7">
        <v>45042</v>
      </c>
      <c r="S14" s="6">
        <v>45059</v>
      </c>
      <c r="T14" s="4" t="s">
        <v>34</v>
      </c>
      <c r="U14" s="4">
        <v>-616</v>
      </c>
      <c r="V14" s="4">
        <v>0</v>
      </c>
      <c r="W14" s="4">
        <v>0</v>
      </c>
      <c r="X14" s="4" t="s">
        <v>42</v>
      </c>
      <c r="Y14" s="4" t="s">
        <v>42</v>
      </c>
    </row>
    <row r="15" s="4" customFormat="1" spans="1:25">
      <c r="A15" s="4" t="s">
        <v>69</v>
      </c>
      <c r="B15" s="4" t="s">
        <v>26</v>
      </c>
      <c r="C15" s="4" t="s">
        <v>73</v>
      </c>
      <c r="D15" s="4" t="s">
        <v>70</v>
      </c>
      <c r="E15" s="4" t="s">
        <v>71</v>
      </c>
      <c r="F15" s="6">
        <v>45043</v>
      </c>
      <c r="G15" s="6">
        <v>45044</v>
      </c>
      <c r="H15" s="4">
        <v>1</v>
      </c>
      <c r="I15" s="4">
        <v>1</v>
      </c>
      <c r="J15" s="4">
        <v>1</v>
      </c>
      <c r="K15" s="4" t="s">
        <v>30</v>
      </c>
      <c r="L15" s="4">
        <v>-301</v>
      </c>
      <c r="M15" s="4">
        <v>-301</v>
      </c>
      <c r="N15" s="4" t="s">
        <v>72</v>
      </c>
      <c r="O15" s="4" t="s">
        <v>32</v>
      </c>
      <c r="P15" s="4" t="s">
        <v>33</v>
      </c>
      <c r="Q15" s="4">
        <v>0</v>
      </c>
      <c r="R15" s="7">
        <v>45042</v>
      </c>
      <c r="S15" s="6">
        <v>45059</v>
      </c>
      <c r="T15" s="4" t="s">
        <v>34</v>
      </c>
      <c r="U15" s="4">
        <v>-301</v>
      </c>
      <c r="V15" s="4">
        <v>0</v>
      </c>
      <c r="W15" s="4">
        <v>0</v>
      </c>
      <c r="X15" s="4" t="s">
        <v>42</v>
      </c>
      <c r="Y15" s="4" t="s">
        <v>42</v>
      </c>
    </row>
    <row r="16" s="4" customFormat="1" spans="1:25">
      <c r="A16" s="4" t="s">
        <v>74</v>
      </c>
      <c r="B16" s="4" t="s">
        <v>26</v>
      </c>
      <c r="C16" s="4" t="s">
        <v>27</v>
      </c>
      <c r="D16" s="4" t="s">
        <v>75</v>
      </c>
      <c r="E16" s="4" t="s">
        <v>76</v>
      </c>
      <c r="F16" s="6">
        <v>45043</v>
      </c>
      <c r="G16" s="6">
        <v>45044</v>
      </c>
      <c r="H16" s="4">
        <v>1</v>
      </c>
      <c r="I16" s="4">
        <v>1</v>
      </c>
      <c r="J16" s="4">
        <v>1</v>
      </c>
      <c r="K16" s="4" t="s">
        <v>30</v>
      </c>
      <c r="L16" s="4">
        <v>956.47</v>
      </c>
      <c r="M16" s="4">
        <v>956.47</v>
      </c>
      <c r="N16" s="4" t="s">
        <v>77</v>
      </c>
      <c r="O16" s="4" t="s">
        <v>32</v>
      </c>
      <c r="P16" s="4" t="s">
        <v>33</v>
      </c>
      <c r="Q16" s="4">
        <v>0</v>
      </c>
      <c r="R16" s="7">
        <v>45043</v>
      </c>
      <c r="S16" s="6">
        <v>45059</v>
      </c>
      <c r="T16" s="4" t="s">
        <v>34</v>
      </c>
      <c r="U16" s="4">
        <v>956.47</v>
      </c>
      <c r="V16" s="4">
        <v>0</v>
      </c>
      <c r="W16" s="4">
        <v>0</v>
      </c>
      <c r="X16" s="4" t="s">
        <v>78</v>
      </c>
      <c r="Y16" s="4" t="s">
        <v>42</v>
      </c>
    </row>
    <row r="17" s="4" customFormat="1" spans="1:25">
      <c r="A17" s="4" t="s">
        <v>79</v>
      </c>
      <c r="B17" s="4" t="s">
        <v>26</v>
      </c>
      <c r="C17" s="4" t="s">
        <v>27</v>
      </c>
      <c r="D17" s="4" t="s">
        <v>80</v>
      </c>
      <c r="E17" s="4" t="s">
        <v>81</v>
      </c>
      <c r="F17" s="6">
        <v>45043</v>
      </c>
      <c r="G17" s="6">
        <v>45044</v>
      </c>
      <c r="H17" s="4">
        <v>2</v>
      </c>
      <c r="I17" s="4">
        <v>1</v>
      </c>
      <c r="J17" s="4">
        <v>2</v>
      </c>
      <c r="K17" s="4" t="s">
        <v>30</v>
      </c>
      <c r="L17" s="4">
        <v>874.66</v>
      </c>
      <c r="M17" s="4">
        <v>874.66</v>
      </c>
      <c r="N17" s="4" t="s">
        <v>82</v>
      </c>
      <c r="O17" s="4" t="s">
        <v>32</v>
      </c>
      <c r="P17" s="4" t="s">
        <v>33</v>
      </c>
      <c r="Q17" s="4">
        <v>0</v>
      </c>
      <c r="R17" s="7">
        <v>45043</v>
      </c>
      <c r="S17" s="6">
        <v>45059</v>
      </c>
      <c r="T17" s="4" t="s">
        <v>34</v>
      </c>
      <c r="U17" s="4">
        <v>874.66</v>
      </c>
      <c r="V17" s="4">
        <v>0</v>
      </c>
      <c r="W17" s="4">
        <v>0</v>
      </c>
      <c r="X17" s="4" t="s">
        <v>83</v>
      </c>
      <c r="Y17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9"/>
  <sheetViews>
    <sheetView tabSelected="1" workbookViewId="0">
      <selection activeCell="A25" sqref="A25:D29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84</v>
      </c>
    </row>
    <row r="2" s="4" customFormat="1" spans="1:9">
      <c r="A2" s="5">
        <v>999223644553651</v>
      </c>
      <c r="B2" s="6">
        <v>45043</v>
      </c>
      <c r="C2" s="6">
        <v>45044</v>
      </c>
      <c r="D2" s="4">
        <v>516.11</v>
      </c>
      <c r="E2" s="4" t="str">
        <f>VLOOKUP(A2,HOP!A:L,12,0)</f>
        <v>516.11</v>
      </c>
      <c r="F2" s="4" t="str">
        <f>VLOOKUP(A2,HOP!A:C,3,0)</f>
        <v>3226737</v>
      </c>
      <c r="G2" s="4">
        <f>D2-E2</f>
        <v>0</v>
      </c>
      <c r="H2" s="4" t="str">
        <f>$H$1&amp;F2</f>
        <v>，3226737</v>
      </c>
      <c r="I2" s="4" t="str">
        <f>VLOOKUP(A2,HOP!A:U,21,0)</f>
        <v>直连</v>
      </c>
    </row>
    <row r="3" s="4" customFormat="1" hidden="1" spans="1:9">
      <c r="A3" s="5">
        <v>999223701132256</v>
      </c>
      <c r="B3" s="6">
        <v>45041</v>
      </c>
      <c r="C3" s="6">
        <v>45044</v>
      </c>
      <c r="D3" s="4">
        <v>3393</v>
      </c>
      <c r="E3" s="4" t="str">
        <f>VLOOKUP(A3,HOP!A:L,12,0)</f>
        <v>3393.00</v>
      </c>
      <c r="F3" s="4" t="str">
        <f>VLOOKUP(A3,HOP!A:C,3,0)</f>
        <v>3241243</v>
      </c>
      <c r="G3" s="4">
        <f t="shared" ref="G3:G15" si="0">D3-E3</f>
        <v>0</v>
      </c>
      <c r="H3" s="4" t="str">
        <f t="shared" ref="H3:H15" si="1">$H$1&amp;F3</f>
        <v>，3241243</v>
      </c>
      <c r="I3" s="4" t="str">
        <f>VLOOKUP(A3,HOP!A:U,21,0)</f>
        <v>直采</v>
      </c>
    </row>
    <row r="4" s="4" customFormat="1" hidden="1" spans="1:9">
      <c r="A4" s="5">
        <v>999223701253632</v>
      </c>
      <c r="B4" s="6">
        <v>45039</v>
      </c>
      <c r="C4" s="6">
        <v>45044</v>
      </c>
      <c r="D4" s="4">
        <v>5790</v>
      </c>
      <c r="E4" s="4" t="str">
        <f>VLOOKUP(A4,HOP!A:L,12,0)</f>
        <v>5790.00</v>
      </c>
      <c r="F4" s="4" t="str">
        <f>VLOOKUP(A4,HOP!A:C,3,0)</f>
        <v>3241280</v>
      </c>
      <c r="G4" s="4">
        <f t="shared" si="0"/>
        <v>0</v>
      </c>
      <c r="H4" s="4" t="str">
        <f t="shared" si="1"/>
        <v>，3241280</v>
      </c>
      <c r="I4" s="4" t="str">
        <f>VLOOKUP(A4,HOP!A:U,21,0)</f>
        <v>直采</v>
      </c>
    </row>
    <row r="5" s="4" customFormat="1" hidden="1" spans="1:9">
      <c r="A5" s="5">
        <v>999223743765909</v>
      </c>
      <c r="B5" s="6">
        <v>45041</v>
      </c>
      <c r="C5" s="6">
        <v>45044</v>
      </c>
      <c r="D5" s="4">
        <v>3486</v>
      </c>
      <c r="E5" s="4" t="str">
        <f>VLOOKUP(A5,HOP!A:L,12,0)</f>
        <v>3486.00</v>
      </c>
      <c r="F5" s="4" t="str">
        <f>VLOOKUP(A5,HOP!A:C,3,0)</f>
        <v>3254397</v>
      </c>
      <c r="G5" s="4">
        <f t="shared" si="0"/>
        <v>0</v>
      </c>
      <c r="H5" s="4" t="str">
        <f t="shared" si="1"/>
        <v>，3254397</v>
      </c>
      <c r="I5" s="4" t="str">
        <f>VLOOKUP(A5,HOP!A:U,21,0)</f>
        <v>直采</v>
      </c>
    </row>
    <row r="6" s="4" customFormat="1" hidden="1" spans="1:10">
      <c r="A6" s="8" t="s">
        <v>85</v>
      </c>
      <c r="B6" s="6">
        <v>45041</v>
      </c>
      <c r="C6" s="6">
        <v>45044</v>
      </c>
      <c r="D6" s="4">
        <v>1029</v>
      </c>
      <c r="E6" s="4">
        <v>1029</v>
      </c>
      <c r="F6" s="9" t="s">
        <v>86</v>
      </c>
      <c r="G6" s="4">
        <f t="shared" si="0"/>
        <v>0</v>
      </c>
      <c r="H6" s="4" t="str">
        <f t="shared" si="1"/>
        <v>，202304221154230020</v>
      </c>
      <c r="I6" s="4" t="e">
        <f>VLOOKUP(A6,HOP!A:U,21,0)</f>
        <v>#N/A</v>
      </c>
      <c r="J6" s="4">
        <v>4.22</v>
      </c>
    </row>
    <row r="7" s="4" customFormat="1" spans="1:9">
      <c r="A7" s="5">
        <v>999223823905701</v>
      </c>
      <c r="B7" s="6">
        <v>45042</v>
      </c>
      <c r="C7" s="6">
        <v>45044</v>
      </c>
      <c r="D7" s="4">
        <v>1420.06</v>
      </c>
      <c r="E7" s="4" t="str">
        <f>VLOOKUP(A7,HOP!A:L,12,0)</f>
        <v>1420.06</v>
      </c>
      <c r="F7" s="4" t="str">
        <f>VLOOKUP(A7,HOP!A:C,3,0)</f>
        <v>3281925</v>
      </c>
      <c r="G7" s="4">
        <f t="shared" si="0"/>
        <v>0</v>
      </c>
      <c r="H7" s="4" t="str">
        <f t="shared" si="1"/>
        <v>，3281925</v>
      </c>
      <c r="I7" s="4" t="str">
        <f>VLOOKUP(A7,HOP!A:U,21,0)</f>
        <v>直连</v>
      </c>
    </row>
    <row r="8" s="4" customFormat="1" hidden="1" spans="1:10">
      <c r="A8" s="8" t="s">
        <v>87</v>
      </c>
      <c r="B8" s="6">
        <v>45042</v>
      </c>
      <c r="C8" s="6">
        <v>45044</v>
      </c>
      <c r="D8" s="4">
        <v>616</v>
      </c>
      <c r="E8" s="4">
        <v>616</v>
      </c>
      <c r="F8" s="9" t="s">
        <v>88</v>
      </c>
      <c r="G8" s="4">
        <f t="shared" si="0"/>
        <v>0</v>
      </c>
      <c r="H8" s="4" t="str">
        <f t="shared" si="1"/>
        <v>，202304241841500068</v>
      </c>
      <c r="I8" s="4" t="e">
        <f>VLOOKUP(A8,HOP!A:U,21,0)</f>
        <v>#N/A</v>
      </c>
      <c r="J8" s="4">
        <v>4.24</v>
      </c>
    </row>
    <row r="9" s="4" customFormat="1" hidden="1" spans="1:10">
      <c r="A9" s="8" t="s">
        <v>89</v>
      </c>
      <c r="B9" s="6">
        <v>45042</v>
      </c>
      <c r="C9" s="6">
        <v>45044</v>
      </c>
      <c r="D9" s="4">
        <v>616</v>
      </c>
      <c r="E9" s="4">
        <v>616</v>
      </c>
      <c r="F9" s="9" t="s">
        <v>90</v>
      </c>
      <c r="G9" s="4">
        <f t="shared" si="0"/>
        <v>0</v>
      </c>
      <c r="H9" s="4" t="str">
        <f t="shared" si="1"/>
        <v>，202304252355160068</v>
      </c>
      <c r="I9" s="4" t="e">
        <f>VLOOKUP(A9,HOP!A:U,21,0)</f>
        <v>#N/A</v>
      </c>
      <c r="J9" s="4">
        <v>4.25</v>
      </c>
    </row>
    <row r="10" s="4" customFormat="1" hidden="1" spans="1:10">
      <c r="A10" s="8" t="s">
        <v>91</v>
      </c>
      <c r="B10" s="6">
        <v>45042</v>
      </c>
      <c r="C10" s="6">
        <v>45044</v>
      </c>
      <c r="D10" s="4">
        <v>616</v>
      </c>
      <c r="E10" s="4">
        <v>616</v>
      </c>
      <c r="F10" s="9" t="s">
        <v>92</v>
      </c>
      <c r="G10" s="4">
        <f t="shared" si="0"/>
        <v>0</v>
      </c>
      <c r="H10" s="4" t="str">
        <f t="shared" si="1"/>
        <v>，202304252356270071</v>
      </c>
      <c r="I10" s="4" t="e">
        <f>VLOOKUP(A10,HOP!A:U,21,0)</f>
        <v>#N/A</v>
      </c>
      <c r="J10" s="4">
        <v>4.25</v>
      </c>
    </row>
    <row r="11" s="4" customFormat="1" hidden="1" spans="1:10">
      <c r="A11" s="5">
        <v>23856929876</v>
      </c>
      <c r="B11" s="6">
        <v>45042</v>
      </c>
      <c r="C11" s="6">
        <v>45044</v>
      </c>
      <c r="D11" s="4">
        <v>644</v>
      </c>
      <c r="E11" s="4">
        <v>644</v>
      </c>
      <c r="F11" s="9" t="s">
        <v>93</v>
      </c>
      <c r="G11" s="4">
        <f t="shared" si="0"/>
        <v>0</v>
      </c>
      <c r="H11" s="4" t="str">
        <f t="shared" si="1"/>
        <v>，202304261433000069</v>
      </c>
      <c r="I11" s="4" t="e">
        <f>VLOOKUP(A11,HOP!A:U,21,0)</f>
        <v>#N/A</v>
      </c>
      <c r="J11" s="4">
        <v>4.26</v>
      </c>
    </row>
    <row r="12" s="4" customFormat="1" hidden="1" spans="1:9">
      <c r="A12" s="5">
        <v>999223858237940</v>
      </c>
      <c r="B12" s="6">
        <v>45043</v>
      </c>
      <c r="C12" s="6">
        <v>45044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999223865994280</v>
      </c>
      <c r="B13" s="6">
        <v>45043</v>
      </c>
      <c r="C13" s="6">
        <v>45044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999223875073297</v>
      </c>
      <c r="B14" s="6">
        <v>45043</v>
      </c>
      <c r="C14" s="6">
        <v>45044</v>
      </c>
      <c r="D14" s="4">
        <v>956.47</v>
      </c>
      <c r="E14" s="4" t="str">
        <f>VLOOKUP(A14,HOP!A:L,12,0)</f>
        <v>956.47</v>
      </c>
      <c r="F14" s="4" t="str">
        <f>VLOOKUP(A14,HOP!A:C,3,0)</f>
        <v>3296892</v>
      </c>
      <c r="G14" s="4">
        <f t="shared" si="0"/>
        <v>0</v>
      </c>
      <c r="H14" s="4" t="str">
        <f t="shared" si="1"/>
        <v>，3296892</v>
      </c>
      <c r="I14" s="4" t="str">
        <f>VLOOKUP(A14,HOP!A:U,21,0)</f>
        <v>直连</v>
      </c>
    </row>
    <row r="15" s="4" customFormat="1" spans="1:9">
      <c r="A15" s="5">
        <v>999223881673353</v>
      </c>
      <c r="B15" s="6">
        <v>45043</v>
      </c>
      <c r="C15" s="6">
        <v>45044</v>
      </c>
      <c r="D15" s="4">
        <v>874.66</v>
      </c>
      <c r="E15" s="4" t="str">
        <f>VLOOKUP(A15,HOP!A:L,12,0)</f>
        <v>874.66</v>
      </c>
      <c r="F15" s="4" t="str">
        <f>VLOOKUP(A15,HOP!A:C,3,0)</f>
        <v>3298046</v>
      </c>
      <c r="G15" s="4">
        <f t="shared" si="0"/>
        <v>0</v>
      </c>
      <c r="H15" s="4" t="str">
        <f t="shared" si="1"/>
        <v>，3298046</v>
      </c>
      <c r="I15" s="4" t="str">
        <f>VLOOKUP(A15,HOP!A:U,21,0)</f>
        <v>直连</v>
      </c>
    </row>
    <row r="17" spans="4:4">
      <c r="D17" s="4">
        <f>SUM(D2:D16)</f>
        <v>19957.3</v>
      </c>
    </row>
    <row r="25" spans="1:4">
      <c r="A25" s="4" t="s">
        <v>94</v>
      </c>
      <c r="C25" s="4">
        <v>12669</v>
      </c>
      <c r="D25" s="4">
        <v>14249.73</v>
      </c>
    </row>
    <row r="26" spans="1:4">
      <c r="A26" s="4" t="s">
        <v>95</v>
      </c>
      <c r="C26" s="4">
        <v>3767.3</v>
      </c>
      <c r="D26" s="4">
        <v>4237.35</v>
      </c>
    </row>
    <row r="27" spans="1:4">
      <c r="A27" s="4" t="s">
        <v>96</v>
      </c>
      <c r="C27" s="4">
        <v>3521</v>
      </c>
      <c r="D27" s="4">
        <v>3960.32</v>
      </c>
    </row>
    <row r="28" spans="1:4">
      <c r="A28" s="4" t="s">
        <v>97</v>
      </c>
      <c r="C28" s="4">
        <f>SUBTOTAL(9,C25:C27)</f>
        <v>19957.3</v>
      </c>
      <c r="D28" s="4">
        <f>SUBTOTAL(9,D25:D27)</f>
        <v>22447.4</v>
      </c>
    </row>
    <row r="29" spans="1:1">
      <c r="A29" s="4" t="s">
        <v>98</v>
      </c>
    </row>
  </sheetData>
  <autoFilter ref="A1:X15">
    <filterColumn colId="3">
      <filters>
        <filter val="5790"/>
        <filter val="516.11"/>
        <filter val="3393"/>
        <filter val="644"/>
        <filter val="616"/>
        <filter val="3486"/>
        <filter val="874.66"/>
        <filter val="1420.06"/>
        <filter val="956.47"/>
        <filter val="1029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99</v>
      </c>
      <c r="B1" s="2" t="s">
        <v>100</v>
      </c>
      <c r="C1" s="2" t="s">
        <v>101</v>
      </c>
      <c r="D1" s="2" t="s">
        <v>102</v>
      </c>
      <c r="E1" s="2" t="s">
        <v>13</v>
      </c>
      <c r="F1" s="2" t="s">
        <v>5</v>
      </c>
      <c r="G1" s="2" t="s">
        <v>6</v>
      </c>
      <c r="H1" s="2" t="s">
        <v>103</v>
      </c>
      <c r="I1" s="2" t="s">
        <v>104</v>
      </c>
      <c r="J1" s="2" t="s">
        <v>105</v>
      </c>
      <c r="K1" s="2" t="s">
        <v>106</v>
      </c>
      <c r="L1" s="2" t="s">
        <v>107</v>
      </c>
      <c r="M1" s="2" t="s">
        <v>108</v>
      </c>
      <c r="N1" s="2" t="s">
        <v>109</v>
      </c>
      <c r="O1" s="2" t="s">
        <v>110</v>
      </c>
      <c r="P1" s="2" t="s">
        <v>111</v>
      </c>
      <c r="Q1" s="2" t="s">
        <v>112</v>
      </c>
      <c r="R1" s="2" t="s">
        <v>113</v>
      </c>
      <c r="S1" s="2" t="s">
        <v>114</v>
      </c>
      <c r="T1" s="2" t="s">
        <v>115</v>
      </c>
      <c r="U1" s="2" t="s">
        <v>116</v>
      </c>
      <c r="V1" s="2" t="s">
        <v>117</v>
      </c>
    </row>
    <row r="2" s="1" customFormat="1" spans="1:22">
      <c r="A2" s="3">
        <v>999223881673353</v>
      </c>
      <c r="B2" s="1" t="s">
        <v>118</v>
      </c>
      <c r="C2" s="1" t="s">
        <v>119</v>
      </c>
      <c r="D2" s="1" t="s">
        <v>120</v>
      </c>
      <c r="E2" s="1" t="s">
        <v>82</v>
      </c>
      <c r="F2" s="1" t="s">
        <v>118</v>
      </c>
      <c r="G2" s="1" t="s">
        <v>121</v>
      </c>
      <c r="H2" s="1" t="s">
        <v>122</v>
      </c>
      <c r="I2" s="1" t="s">
        <v>123</v>
      </c>
      <c r="J2" s="1" t="s">
        <v>124</v>
      </c>
      <c r="K2" s="1" t="s">
        <v>123</v>
      </c>
      <c r="L2" s="1" t="s">
        <v>123</v>
      </c>
      <c r="M2" s="1" t="s">
        <v>125</v>
      </c>
      <c r="N2" s="1" t="s">
        <v>125</v>
      </c>
      <c r="O2" s="1" t="s">
        <v>126</v>
      </c>
      <c r="P2" s="1" t="s">
        <v>127</v>
      </c>
      <c r="Q2" s="1" t="s">
        <v>128</v>
      </c>
      <c r="R2" s="1" t="s">
        <v>129</v>
      </c>
      <c r="S2" s="1" t="s">
        <v>130</v>
      </c>
      <c r="T2" s="1" t="s">
        <v>131</v>
      </c>
      <c r="U2" s="1" t="s">
        <v>132</v>
      </c>
      <c r="V2" s="1" t="s">
        <v>133</v>
      </c>
    </row>
    <row r="3" s="1" customFormat="1" spans="1:22">
      <c r="A3" s="3">
        <v>999223875073297</v>
      </c>
      <c r="B3" s="1" t="s">
        <v>118</v>
      </c>
      <c r="C3" s="1" t="s">
        <v>134</v>
      </c>
      <c r="D3" s="1" t="s">
        <v>135</v>
      </c>
      <c r="E3" s="1" t="s">
        <v>77</v>
      </c>
      <c r="F3" s="1" t="s">
        <v>118</v>
      </c>
      <c r="G3" s="1" t="s">
        <v>121</v>
      </c>
      <c r="H3" s="1" t="s">
        <v>122</v>
      </c>
      <c r="I3" s="1" t="s">
        <v>136</v>
      </c>
      <c r="J3" s="1" t="s">
        <v>124</v>
      </c>
      <c r="K3" s="1" t="s">
        <v>136</v>
      </c>
      <c r="L3" s="1" t="s">
        <v>136</v>
      </c>
      <c r="M3" s="1" t="s">
        <v>125</v>
      </c>
      <c r="N3" s="1" t="s">
        <v>125</v>
      </c>
      <c r="O3" s="1" t="s">
        <v>126</v>
      </c>
      <c r="P3" s="1" t="s">
        <v>127</v>
      </c>
      <c r="Q3" s="1" t="s">
        <v>128</v>
      </c>
      <c r="R3" s="1" t="s">
        <v>137</v>
      </c>
      <c r="S3" s="1" t="s">
        <v>130</v>
      </c>
      <c r="T3" s="1" t="s">
        <v>131</v>
      </c>
      <c r="U3" s="1" t="s">
        <v>132</v>
      </c>
      <c r="V3" s="1" t="s">
        <v>133</v>
      </c>
    </row>
    <row r="4" s="1" customFormat="1" spans="1:22">
      <c r="A4" s="3">
        <v>999223823905701</v>
      </c>
      <c r="B4" s="1" t="s">
        <v>138</v>
      </c>
      <c r="C4" s="1" t="s">
        <v>139</v>
      </c>
      <c r="D4" s="1" t="s">
        <v>140</v>
      </c>
      <c r="E4" s="1" t="s">
        <v>56</v>
      </c>
      <c r="F4" s="1" t="s">
        <v>141</v>
      </c>
      <c r="G4" s="1" t="s">
        <v>121</v>
      </c>
      <c r="H4" s="1" t="s">
        <v>122</v>
      </c>
      <c r="I4" s="1" t="s">
        <v>142</v>
      </c>
      <c r="J4" s="1" t="s">
        <v>124</v>
      </c>
      <c r="K4" s="1" t="s">
        <v>142</v>
      </c>
      <c r="L4" s="1" t="s">
        <v>142</v>
      </c>
      <c r="M4" s="1" t="s">
        <v>125</v>
      </c>
      <c r="N4" s="1" t="s">
        <v>125</v>
      </c>
      <c r="O4" s="1" t="s">
        <v>126</v>
      </c>
      <c r="P4" s="1" t="s">
        <v>127</v>
      </c>
      <c r="Q4" s="1" t="s">
        <v>128</v>
      </c>
      <c r="R4" s="1" t="s">
        <v>143</v>
      </c>
      <c r="S4" s="1" t="s">
        <v>130</v>
      </c>
      <c r="T4" s="1" t="s">
        <v>131</v>
      </c>
      <c r="U4" s="1" t="s">
        <v>132</v>
      </c>
      <c r="V4" s="1" t="s">
        <v>133</v>
      </c>
    </row>
    <row r="5" s="1" customFormat="1" spans="1:22">
      <c r="A5" s="3">
        <v>999223743765909</v>
      </c>
      <c r="B5" s="1" t="s">
        <v>144</v>
      </c>
      <c r="C5" s="1" t="s">
        <v>145</v>
      </c>
      <c r="D5" s="1" t="s">
        <v>146</v>
      </c>
      <c r="E5" s="1" t="s">
        <v>147</v>
      </c>
      <c r="F5" s="1" t="s">
        <v>148</v>
      </c>
      <c r="G5" s="1" t="s">
        <v>121</v>
      </c>
      <c r="H5" s="1" t="s">
        <v>122</v>
      </c>
      <c r="I5" s="1" t="s">
        <v>149</v>
      </c>
      <c r="J5" s="1" t="s">
        <v>124</v>
      </c>
      <c r="K5" s="1" t="s">
        <v>149</v>
      </c>
      <c r="L5" s="1" t="s">
        <v>149</v>
      </c>
      <c r="M5" s="1" t="s">
        <v>125</v>
      </c>
      <c r="N5" s="1" t="s">
        <v>125</v>
      </c>
      <c r="O5" s="1" t="s">
        <v>126</v>
      </c>
      <c r="P5" s="1" t="s">
        <v>127</v>
      </c>
      <c r="Q5" s="1" t="s">
        <v>128</v>
      </c>
      <c r="R5" s="1" t="s">
        <v>150</v>
      </c>
      <c r="S5" s="1" t="s">
        <v>130</v>
      </c>
      <c r="T5" s="1" t="s">
        <v>131</v>
      </c>
      <c r="U5" s="1" t="s">
        <v>151</v>
      </c>
      <c r="V5" s="1" t="s">
        <v>133</v>
      </c>
    </row>
    <row r="6" s="1" customFormat="1" spans="1:22">
      <c r="A6" s="3">
        <v>999223701253632</v>
      </c>
      <c r="B6" s="1" t="s">
        <v>152</v>
      </c>
      <c r="C6" s="1" t="s">
        <v>153</v>
      </c>
      <c r="D6" s="1" t="s">
        <v>146</v>
      </c>
      <c r="E6" s="1" t="s">
        <v>154</v>
      </c>
      <c r="F6" s="1" t="s">
        <v>155</v>
      </c>
      <c r="G6" s="1" t="s">
        <v>121</v>
      </c>
      <c r="H6" s="1" t="s">
        <v>122</v>
      </c>
      <c r="I6" s="1" t="s">
        <v>156</v>
      </c>
      <c r="J6" s="1" t="s">
        <v>124</v>
      </c>
      <c r="K6" s="1" t="s">
        <v>156</v>
      </c>
      <c r="L6" s="1" t="s">
        <v>156</v>
      </c>
      <c r="M6" s="1" t="s">
        <v>125</v>
      </c>
      <c r="N6" s="1" t="s">
        <v>125</v>
      </c>
      <c r="O6" s="1" t="s">
        <v>126</v>
      </c>
      <c r="P6" s="1" t="s">
        <v>127</v>
      </c>
      <c r="Q6" s="1" t="s">
        <v>128</v>
      </c>
      <c r="R6" s="1" t="s">
        <v>157</v>
      </c>
      <c r="S6" s="1" t="s">
        <v>130</v>
      </c>
      <c r="T6" s="1" t="s">
        <v>131</v>
      </c>
      <c r="U6" s="1" t="s">
        <v>151</v>
      </c>
      <c r="V6" s="1" t="s">
        <v>133</v>
      </c>
    </row>
    <row r="7" s="1" customFormat="1" spans="1:22">
      <c r="A7" s="3">
        <v>999223701132256</v>
      </c>
      <c r="B7" s="1" t="s">
        <v>152</v>
      </c>
      <c r="C7" s="1" t="s">
        <v>158</v>
      </c>
      <c r="D7" s="1" t="s">
        <v>146</v>
      </c>
      <c r="E7" s="1" t="s">
        <v>159</v>
      </c>
      <c r="F7" s="1" t="s">
        <v>148</v>
      </c>
      <c r="G7" s="1" t="s">
        <v>121</v>
      </c>
      <c r="H7" s="1" t="s">
        <v>122</v>
      </c>
      <c r="I7" s="1" t="s">
        <v>160</v>
      </c>
      <c r="J7" s="1" t="s">
        <v>124</v>
      </c>
      <c r="K7" s="1" t="s">
        <v>160</v>
      </c>
      <c r="L7" s="1" t="s">
        <v>160</v>
      </c>
      <c r="M7" s="1" t="s">
        <v>125</v>
      </c>
      <c r="N7" s="1" t="s">
        <v>125</v>
      </c>
      <c r="O7" s="1" t="s">
        <v>126</v>
      </c>
      <c r="P7" s="1" t="s">
        <v>127</v>
      </c>
      <c r="Q7" s="1" t="s">
        <v>128</v>
      </c>
      <c r="R7" s="1" t="s">
        <v>161</v>
      </c>
      <c r="S7" s="1" t="s">
        <v>130</v>
      </c>
      <c r="T7" s="1" t="s">
        <v>131</v>
      </c>
      <c r="U7" s="1" t="s">
        <v>151</v>
      </c>
      <c r="V7" s="1" t="s">
        <v>133</v>
      </c>
    </row>
    <row r="8" s="1" customFormat="1" spans="1:22">
      <c r="A8" s="3">
        <v>999223644553651</v>
      </c>
      <c r="B8" s="1" t="s">
        <v>162</v>
      </c>
      <c r="C8" s="1" t="s">
        <v>163</v>
      </c>
      <c r="D8" s="1" t="s">
        <v>164</v>
      </c>
      <c r="E8" s="1" t="s">
        <v>165</v>
      </c>
      <c r="F8" s="1" t="s">
        <v>118</v>
      </c>
      <c r="G8" s="1" t="s">
        <v>121</v>
      </c>
      <c r="H8" s="1" t="s">
        <v>122</v>
      </c>
      <c r="I8" s="1" t="s">
        <v>166</v>
      </c>
      <c r="J8" s="1" t="s">
        <v>124</v>
      </c>
      <c r="K8" s="1" t="s">
        <v>166</v>
      </c>
      <c r="L8" s="1" t="s">
        <v>166</v>
      </c>
      <c r="M8" s="1" t="s">
        <v>125</v>
      </c>
      <c r="N8" s="1" t="s">
        <v>125</v>
      </c>
      <c r="O8" s="1" t="s">
        <v>126</v>
      </c>
      <c r="P8" s="1" t="s">
        <v>127</v>
      </c>
      <c r="Q8" s="1" t="s">
        <v>128</v>
      </c>
      <c r="R8" s="1" t="s">
        <v>167</v>
      </c>
      <c r="S8" s="1" t="s">
        <v>130</v>
      </c>
      <c r="T8" s="1" t="s">
        <v>131</v>
      </c>
      <c r="U8" s="1" t="s">
        <v>132</v>
      </c>
      <c r="V8" s="1" t="s">
        <v>133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2023-05-13T01:30:44Z</dcterms:created>
  <dcterms:modified xsi:type="dcterms:W3CDTF">2023-05-13T01:42:19Z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E1D2236379C54794B64E4D5F8EAAFEEA_12</vt:lpwstr>
  </property>
  <property fmtid="{D5CDD505-2E9C-101B-9397-08002B2CF9AE}" pid="3" name="KSOProductBuildVer">
    <vt:lpwstr>2052-11.1.0.14036</vt:lpwstr>
  </property>
</Properties>
</file>