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<sst xmlns="http://schemas.openxmlformats.org/spreadsheetml/2006/main" count="562" uniqueCount="192">
  <si>
    <t>去哪儿网酒店预付对账单</t>
  </si>
  <si>
    <t>供应商名称：</t>
  </si>
  <si>
    <t>汇趣住</t>
  </si>
  <si>
    <t>结算周期：</t>
  </si>
  <si>
    <t>2023-05-14至2023-05-15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</si>
  <si>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</si>
  <si>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</si>
  <si>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</si>
  <si>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</si>
  <si>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</si>
  <si>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</si>
  <si>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</si>
  <si>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</si>
  <si>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</si>
  <si>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</si>
  <si>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</si>
  <si>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</si>
  <si>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</si>
  <si>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</si>
  <si>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</si>
  <si>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¥2,169.00</t>
  </si>
  <si>
    <t>¥294.00</t>
  </si>
  <si>
    <t>¥1,875.00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</si>
  <si>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</si>
  <si>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</si>
  <si>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</si>
  <si>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</si>
  <si>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</si>
  <si>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</si>
  <si>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</si>
  <si>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</si>
  <si>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</si>
  <si>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</si>
  <si>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</si>
  <si>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</si>
  <si>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</si>
  <si>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</si>
  <si>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</si>
  <si>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</si>
  <si>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</si>
  <si>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</si>
  <si>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</si>
  <si>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</si>
  <si>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</si>
  <si>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</si>
  <si>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</si>
  <si>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</si>
  <si>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</si>
  <si>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</si>
  <si>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</si>
  <si>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</si>
  <si>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</si>
  <si>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</si>
  <si>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</si>
  <si>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</si>
  <si>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</si>
  <si>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</si>
  <si>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</si>
  <si>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</si>
  <si>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</si>
  <si>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</si>
  <si>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</si>
  <si>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</si>
  <si>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</si>
  <si>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</si>
  <si>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</si>
  <si>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</si>
  <si>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</si>
  <si>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</si>
  <si>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</si>
  <si>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103360267352</t>
  </si>
  <si>
    <t>酒店预付</t>
  </si>
  <si>
    <t>否</t>
  </si>
  <si>
    <t>普通</t>
  </si>
  <si>
    <t>384666858</t>
  </si>
  <si>
    <t>全季酒店(武汉光谷软件园民族大道店)</t>
  </si>
  <si>
    <t>1639468</t>
  </si>
  <si>
    <t>李达志</t>
  </si>
  <si>
    <t>2023-05-12</t>
  </si>
  <si>
    <t>2023-05-14</t>
  </si>
  <si>
    <t>2023-05-15</t>
  </si>
  <si>
    <t>¥361.00</t>
  </si>
  <si>
    <t>¥54.00</t>
  </si>
  <si>
    <t>¥307.00</t>
  </si>
  <si>
    <t>高级大床房</t>
  </si>
  <si>
    <t>WEBSITE</t>
  </si>
  <si>
    <t>103362627057</t>
  </si>
  <si>
    <t>389094000</t>
  </si>
  <si>
    <t>汉庭酒店(开封鼓楼店)</t>
  </si>
  <si>
    <t>刘文赛</t>
  </si>
  <si>
    <t>¥211.00</t>
  </si>
  <si>
    <t>¥28.00</t>
  </si>
  <si>
    <t>¥183.00</t>
  </si>
  <si>
    <t>大床房</t>
  </si>
  <si>
    <t>103362712199</t>
  </si>
  <si>
    <t>476666273</t>
  </si>
  <si>
    <t>汉庭酒店(桐乡校场东路店)</t>
  </si>
  <si>
    <t>孙强</t>
  </si>
  <si>
    <t>¥202.00</t>
  </si>
  <si>
    <t>¥27.00</t>
  </si>
  <si>
    <t>¥175.00</t>
  </si>
  <si>
    <t>高级双床房</t>
  </si>
  <si>
    <t>103362800676</t>
  </si>
  <si>
    <t>381762255</t>
  </si>
  <si>
    <t>三亚湾智选假日酒店</t>
  </si>
  <si>
    <t>程凤仙</t>
  </si>
  <si>
    <t>¥311.00</t>
  </si>
  <si>
    <t>¥41.00</t>
  </si>
  <si>
    <t>¥270.00</t>
  </si>
  <si>
    <t>海景高级双床房</t>
  </si>
  <si>
    <t>103362079550</t>
  </si>
  <si>
    <t>386283654</t>
  </si>
  <si>
    <t>全季酒店(无锡江南大学店)</t>
  </si>
  <si>
    <t>左小川</t>
  </si>
  <si>
    <t>¥382.00</t>
  </si>
  <si>
    <t>¥50.00</t>
  </si>
  <si>
    <t>¥332.00</t>
  </si>
  <si>
    <t>103362207497</t>
  </si>
  <si>
    <t>381693319</t>
  </si>
  <si>
    <t>桔子酒店(杭州西湖虎跑路店)</t>
  </si>
  <si>
    <t>王雅倩</t>
  </si>
  <si>
    <t>¥48.00</t>
  </si>
  <si>
    <t>¥313.00</t>
  </si>
  <si>
    <t>精选大床房</t>
  </si>
  <si>
    <t>103362279678</t>
  </si>
  <si>
    <t>381673441</t>
  </si>
  <si>
    <t>桔子酒店(杭州火车西站浙一医院店)</t>
  </si>
  <si>
    <t>陈飞飞</t>
  </si>
  <si>
    <t>¥341.00</t>
  </si>
  <si>
    <t>¥46.00</t>
  </si>
  <si>
    <t>¥295.00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</si>
  <si>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</si>
  <si>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</si>
  <si>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</si>
  <si>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</si>
  <si>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</si>
  <si>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</si>
  <si>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</si>
  <si>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</si>
  <si>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</si>
  <si>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</si>
  <si>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</si>
  <si>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A230516092543481</t>
  </si>
  <si>
    <r>
      <t>总计：</t>
    </r>
    <r>
      <rPr>
        <sz val="10"/>
        <rFont val="Arial"/>
        <charset val="134"/>
      </rPr>
      <t>1875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</si>
  <si>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</si>
  <si>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</si>
  <si>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</si>
  <si>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</si>
  <si>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</si>
  <si>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</si>
  <si>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</si>
  <si>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</si>
  <si>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</si>
  <si>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</si>
  <si>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</si>
  <si>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</si>
  <si>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</si>
  <si>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</si>
  <si>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</si>
  <si>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</si>
  <si>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</si>
  <si>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</si>
  <si>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3372849</t>
  </si>
  <si>
    <t>桔子酒店（杭州火车西站浙一医院店）</t>
  </si>
  <si>
    <t>--</t>
  </si>
  <si>
    <t>295.00</t>
  </si>
  <si>
    <t>RMB</t>
  </si>
  <si>
    <t>0</t>
  </si>
  <si>
    <t>0.00</t>
  </si>
  <si>
    <t>汇趣住国内直连</t>
  </si>
  <si>
    <t>01.011247</t>
  </si>
  <si>
    <t>2023-05-14 22:31:12</t>
  </si>
  <si>
    <t>直连</t>
  </si>
  <si>
    <t>中国</t>
  </si>
  <si>
    <t>3372588</t>
  </si>
  <si>
    <t>175.00</t>
  </si>
  <si>
    <t>2023-05-14 21:52:33</t>
  </si>
  <si>
    <t>3372475</t>
  </si>
  <si>
    <t>332.00</t>
  </si>
  <si>
    <t>2023-05-14 21:20:57</t>
  </si>
  <si>
    <t>3372275</t>
  </si>
  <si>
    <t>313.00</t>
  </si>
  <si>
    <t>2023-05-14 20:54:53</t>
  </si>
  <si>
    <t>3371042</t>
  </si>
  <si>
    <t>183.00</t>
  </si>
  <si>
    <t>2023-05-14 16:06:47</t>
  </si>
  <si>
    <t>3369711</t>
  </si>
  <si>
    <t>270.00</t>
  </si>
  <si>
    <t>2023-05-14 09:22:49</t>
  </si>
  <si>
    <t>3360829</t>
  </si>
  <si>
    <t>307.00</t>
  </si>
  <si>
    <t>2023-05-12 15:36:18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</si>
</sst>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93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81</v>
      </c>
      <c r="S7" s="12" t="s">
        <v>19</v>
      </c>
      <c r="T7" s="7"/>
      <c r="U7" s="11" t="s">
        <v>19</v>
      </c>
      <c r="V7" s="11" t="s">
        <v>81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84</v>
      </c>
      <c r="AF8" t="s">
        <v>85</v>
      </c>
      <c r="AG8" t="s">
        <v>72</v>
      </c>
      <c r="AH8" t="s">
        <v>19</v>
      </c>
    </row>
    <row r="9" customHeight="1" spans="1:32">
      <c r="A9" s="10" t="s">
        <v>131</v>
      </c>
      <c r="B9" s="10"/>
      <c r="C9" s="10" t="s">
        <v>132</v>
      </c>
      <c r="D9" s="10"/>
      <c r="E9" s="10"/>
      <c r="F9" s="10"/>
      <c r="G9" s="10" t="s">
        <v>132</v>
      </c>
      <c r="H9" s="10" t="s">
        <v>132</v>
      </c>
      <c r="I9" s="10" t="s">
        <v>132</v>
      </c>
      <c r="J9" s="10" t="s">
        <v>132</v>
      </c>
      <c r="K9" s="10" t="s">
        <v>132</v>
      </c>
      <c r="L9" s="10" t="s">
        <v>132</v>
      </c>
      <c r="M9" s="10" t="s">
        <v>132</v>
      </c>
      <c r="N9" s="10" t="s">
        <v>132</v>
      </c>
      <c r="O9" s="10" t="s">
        <v>132</v>
      </c>
      <c r="P9" s="10" t="s">
        <v>132</v>
      </c>
      <c r="Q9" s="10"/>
      <c r="R9" s="13" t="s">
        <v>20</v>
      </c>
      <c r="S9" s="13" t="s">
        <v>19</v>
      </c>
      <c r="T9" s="10" t="s">
        <v>132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132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133</v>
      </c>
      <c r="B1" s="4" t="s">
        <v>134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135</v>
      </c>
      <c r="H1" s="4" t="s">
        <v>136</v>
      </c>
      <c r="I1" s="4" t="s">
        <v>13</v>
      </c>
      <c r="J1" s="4" t="s">
        <v>17</v>
      </c>
      <c r="K1" s="4" t="s">
        <v>18</v>
      </c>
      <c r="L1" s="9" t="s">
        <v>137</v>
      </c>
      <c r="M1" s="4" t="s">
        <v>138</v>
      </c>
      <c r="N1" s="4" t="s">
        <v>139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307</v>
      </c>
      <c r="E2" t="str">
        <f>VLOOKUP(A2,HOP!A:L,12,0)</f>
        <v>307.00</v>
      </c>
      <c r="F2" t="str">
        <f>VLOOKUP(A2,HOP!A:C,3,0)</f>
        <v>3360829</v>
      </c>
      <c r="G2">
        <f>D2-E2</f>
        <v>0</v>
      </c>
      <c r="H2" t="str">
        <f>$H$1&amp;F2</f>
        <v>，3360829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183</v>
      </c>
      <c r="E3" t="str">
        <f>VLOOKUP(A3,HOP!A:L,12,0)</f>
        <v>183.00</v>
      </c>
      <c r="F3" t="str">
        <f>VLOOKUP(A3,HOP!A:C,3,0)</f>
        <v>3371042</v>
      </c>
      <c r="G3">
        <f t="shared" ref="G3:G8" si="0">D3-E3</f>
        <v>0</v>
      </c>
      <c r="H3" t="str">
        <f t="shared" ref="H3:H8" si="1">$H$1&amp;F3</f>
        <v>，3371042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175</v>
      </c>
      <c r="E4" t="str">
        <f>VLOOKUP(A4,HOP!A:L,12,0)</f>
        <v>175.00</v>
      </c>
      <c r="F4" t="str">
        <f>VLOOKUP(A4,HOP!A:C,3,0)</f>
        <v>3372588</v>
      </c>
      <c r="G4">
        <f t="shared" si="0"/>
        <v>0</v>
      </c>
      <c r="H4" t="str">
        <f t="shared" si="1"/>
        <v>，3372588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270</v>
      </c>
      <c r="E5" t="str">
        <f>VLOOKUP(A5,HOP!A:L,12,0)</f>
        <v>270.00</v>
      </c>
      <c r="F5" t="str">
        <f>VLOOKUP(A5,HOP!A:C,3,0)</f>
        <v>3369711</v>
      </c>
      <c r="G5">
        <f t="shared" si="0"/>
        <v>0</v>
      </c>
      <c r="H5" t="str">
        <f t="shared" si="1"/>
        <v>，3369711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332</v>
      </c>
      <c r="E6" t="str">
        <f>VLOOKUP(A6,HOP!A:L,12,0)</f>
        <v>332.00</v>
      </c>
      <c r="F6" t="str">
        <f>VLOOKUP(A6,HOP!A:C,3,0)</f>
        <v>3372475</v>
      </c>
      <c r="G6">
        <f t="shared" si="0"/>
        <v>0</v>
      </c>
      <c r="H6" t="str">
        <f t="shared" si="1"/>
        <v>，3372475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79</v>
      </c>
      <c r="C7" s="7" t="s">
        <v>80</v>
      </c>
      <c r="D7" s="3">
        <v>313</v>
      </c>
      <c r="E7" t="str">
        <f>VLOOKUP(A7,HOP!A:L,12,0)</f>
        <v>313.00</v>
      </c>
      <c r="F7" t="str">
        <f>VLOOKUP(A7,HOP!A:C,3,0)</f>
        <v>3372275</v>
      </c>
      <c r="G7">
        <f t="shared" si="0"/>
        <v>0</v>
      </c>
      <c r="H7" t="str">
        <f t="shared" si="1"/>
        <v>，3372275</v>
      </c>
      <c r="I7" t="str">
        <f>VLOOKUP(A7,HOP!A:U,21,0)</f>
        <v>直连</v>
      </c>
    </row>
    <row r="8" ht="14.25" customHeight="1" spans="1:9">
      <c r="A8" s="6" t="s">
        <v>124</v>
      </c>
      <c r="B8" s="7" t="s">
        <v>79</v>
      </c>
      <c r="C8" s="7" t="s">
        <v>80</v>
      </c>
      <c r="D8" s="3">
        <v>295</v>
      </c>
      <c r="E8" t="str">
        <f>VLOOKUP(A8,HOP!A:L,12,0)</f>
        <v>295.00</v>
      </c>
      <c r="F8" t="str">
        <f>VLOOKUP(A8,HOP!A:C,3,0)</f>
        <v>3372849</v>
      </c>
      <c r="G8">
        <f t="shared" si="0"/>
        <v>0</v>
      </c>
      <c r="H8" t="str">
        <f t="shared" si="1"/>
        <v>，3372849</v>
      </c>
      <c r="I8" t="str">
        <f>VLOOKUP(A8,HOP!A:U,21,0)</f>
        <v>直连</v>
      </c>
    </row>
    <row r="10" spans="4:4">
      <c r="D10" s="3">
        <f>SUM(D2:D9)</f>
        <v>1875</v>
      </c>
    </row>
    <row r="13" ht="14.25" spans="4:4">
      <c r="D13" s="8" t="s">
        <v>22</v>
      </c>
    </row>
    <row r="16" spans="1:1">
      <c r="A16" t="s">
        <v>142</v>
      </c>
    </row>
    <row r="17" spans="1:1">
      <c r="A17" s="5" t="s">
        <v>143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144</v>
      </c>
      <c r="B1" s="2" t="s">
        <v>145</v>
      </c>
      <c r="C1" s="2" t="s">
        <v>146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  <c r="V1" s="2" t="s">
        <v>161</v>
      </c>
    </row>
    <row r="2" s="1" customFormat="1" spans="1:22">
      <c r="A2" s="1" t="s">
        <v>124</v>
      </c>
      <c r="B2" s="1" t="s">
        <v>79</v>
      </c>
      <c r="C2" s="1" t="s">
        <v>162</v>
      </c>
      <c r="D2" s="1" t="s">
        <v>163</v>
      </c>
      <c r="E2" s="1" t="s">
        <v>127</v>
      </c>
      <c r="F2" s="1" t="s">
        <v>79</v>
      </c>
      <c r="G2" s="1" t="s">
        <v>80</v>
      </c>
      <c r="H2" s="1" t="s">
        <v>164</v>
      </c>
      <c r="I2" s="1" t="s">
        <v>165</v>
      </c>
      <c r="J2" s="1" t="s">
        <v>166</v>
      </c>
      <c r="K2" s="1" t="s">
        <v>165</v>
      </c>
      <c r="L2" s="1" t="s">
        <v>165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72</v>
      </c>
      <c r="T2" s="1" t="s">
        <v>34</v>
      </c>
      <c r="U2" s="1" t="s">
        <v>172</v>
      </c>
      <c r="V2" s="1" t="s">
        <v>173</v>
      </c>
    </row>
    <row r="3" s="1" customFormat="1" spans="1:22">
      <c r="A3" s="1" t="s">
        <v>94</v>
      </c>
      <c r="B3" s="1" t="s">
        <v>79</v>
      </c>
      <c r="C3" s="1" t="s">
        <v>174</v>
      </c>
      <c r="D3" s="1" t="s">
        <v>96</v>
      </c>
      <c r="E3" s="1" t="s">
        <v>97</v>
      </c>
      <c r="F3" s="1" t="s">
        <v>79</v>
      </c>
      <c r="G3" s="1" t="s">
        <v>80</v>
      </c>
      <c r="H3" s="1" t="s">
        <v>164</v>
      </c>
      <c r="I3" s="1" t="s">
        <v>175</v>
      </c>
      <c r="J3" s="1" t="s">
        <v>166</v>
      </c>
      <c r="K3" s="1" t="s">
        <v>175</v>
      </c>
      <c r="L3" s="1" t="s">
        <v>175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176</v>
      </c>
      <c r="S3" s="1" t="s">
        <v>72</v>
      </c>
      <c r="T3" s="1" t="s">
        <v>34</v>
      </c>
      <c r="U3" s="1" t="s">
        <v>172</v>
      </c>
      <c r="V3" s="1" t="s">
        <v>173</v>
      </c>
    </row>
    <row r="4" s="1" customFormat="1" spans="1:22">
      <c r="A4" s="1" t="s">
        <v>110</v>
      </c>
      <c r="B4" s="1" t="s">
        <v>79</v>
      </c>
      <c r="C4" s="1" t="s">
        <v>177</v>
      </c>
      <c r="D4" s="1" t="s">
        <v>112</v>
      </c>
      <c r="E4" s="1" t="s">
        <v>113</v>
      </c>
      <c r="F4" s="1" t="s">
        <v>79</v>
      </c>
      <c r="G4" s="1" t="s">
        <v>80</v>
      </c>
      <c r="H4" s="1" t="s">
        <v>164</v>
      </c>
      <c r="I4" s="1" t="s">
        <v>178</v>
      </c>
      <c r="J4" s="1" t="s">
        <v>166</v>
      </c>
      <c r="K4" s="1" t="s">
        <v>178</v>
      </c>
      <c r="L4" s="1" t="s">
        <v>178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170</v>
      </c>
      <c r="R4" s="1" t="s">
        <v>179</v>
      </c>
      <c r="S4" s="1" t="s">
        <v>72</v>
      </c>
      <c r="T4" s="1" t="s">
        <v>34</v>
      </c>
      <c r="U4" s="1" t="s">
        <v>172</v>
      </c>
      <c r="V4" s="1" t="s">
        <v>173</v>
      </c>
    </row>
    <row r="5" s="1" customFormat="1" spans="1:22">
      <c r="A5" s="1" t="s">
        <v>117</v>
      </c>
      <c r="B5" s="1" t="s">
        <v>79</v>
      </c>
      <c r="C5" s="1" t="s">
        <v>180</v>
      </c>
      <c r="D5" s="1" t="s">
        <v>119</v>
      </c>
      <c r="E5" s="1" t="s">
        <v>120</v>
      </c>
      <c r="F5" s="1" t="s">
        <v>79</v>
      </c>
      <c r="G5" s="1" t="s">
        <v>80</v>
      </c>
      <c r="H5" s="1" t="s">
        <v>164</v>
      </c>
      <c r="I5" s="1" t="s">
        <v>181</v>
      </c>
      <c r="J5" s="1" t="s">
        <v>166</v>
      </c>
      <c r="K5" s="1" t="s">
        <v>181</v>
      </c>
      <c r="L5" s="1" t="s">
        <v>181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170</v>
      </c>
      <c r="R5" s="1" t="s">
        <v>182</v>
      </c>
      <c r="S5" s="1" t="s">
        <v>72</v>
      </c>
      <c r="T5" s="1" t="s">
        <v>34</v>
      </c>
      <c r="U5" s="1" t="s">
        <v>172</v>
      </c>
      <c r="V5" s="1" t="s">
        <v>173</v>
      </c>
    </row>
    <row r="6" s="1" customFormat="1" spans="1:22">
      <c r="A6" s="1" t="s">
        <v>86</v>
      </c>
      <c r="B6" s="1" t="s">
        <v>79</v>
      </c>
      <c r="C6" s="1" t="s">
        <v>183</v>
      </c>
      <c r="D6" s="1" t="s">
        <v>88</v>
      </c>
      <c r="E6" s="1" t="s">
        <v>89</v>
      </c>
      <c r="F6" s="1" t="s">
        <v>79</v>
      </c>
      <c r="G6" s="1" t="s">
        <v>80</v>
      </c>
      <c r="H6" s="1" t="s">
        <v>164</v>
      </c>
      <c r="I6" s="1" t="s">
        <v>184</v>
      </c>
      <c r="J6" s="1" t="s">
        <v>166</v>
      </c>
      <c r="K6" s="1" t="s">
        <v>184</v>
      </c>
      <c r="L6" s="1" t="s">
        <v>184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170</v>
      </c>
      <c r="R6" s="1" t="s">
        <v>185</v>
      </c>
      <c r="S6" s="1" t="s">
        <v>72</v>
      </c>
      <c r="T6" s="1" t="s">
        <v>34</v>
      </c>
      <c r="U6" s="1" t="s">
        <v>172</v>
      </c>
      <c r="V6" s="1" t="s">
        <v>173</v>
      </c>
    </row>
    <row r="7" s="1" customFormat="1" spans="1:22">
      <c r="A7" s="1" t="s">
        <v>102</v>
      </c>
      <c r="B7" s="1" t="s">
        <v>79</v>
      </c>
      <c r="C7" s="1" t="s">
        <v>186</v>
      </c>
      <c r="D7" s="1" t="s">
        <v>104</v>
      </c>
      <c r="E7" s="1" t="s">
        <v>105</v>
      </c>
      <c r="F7" s="1" t="s">
        <v>79</v>
      </c>
      <c r="G7" s="1" t="s">
        <v>80</v>
      </c>
      <c r="H7" s="1" t="s">
        <v>164</v>
      </c>
      <c r="I7" s="1" t="s">
        <v>187</v>
      </c>
      <c r="J7" s="1" t="s">
        <v>166</v>
      </c>
      <c r="K7" s="1" t="s">
        <v>187</v>
      </c>
      <c r="L7" s="1" t="s">
        <v>187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170</v>
      </c>
      <c r="R7" s="1" t="s">
        <v>188</v>
      </c>
      <c r="S7" s="1" t="s">
        <v>72</v>
      </c>
      <c r="T7" s="1" t="s">
        <v>34</v>
      </c>
      <c r="U7" s="1" t="s">
        <v>172</v>
      </c>
      <c r="V7" s="1" t="s">
        <v>173</v>
      </c>
    </row>
    <row r="8" s="1" customFormat="1" spans="1:22">
      <c r="A8" s="1" t="s">
        <v>70</v>
      </c>
      <c r="B8" s="1" t="s">
        <v>78</v>
      </c>
      <c r="C8" s="1" t="s">
        <v>189</v>
      </c>
      <c r="D8" s="1" t="s">
        <v>75</v>
      </c>
      <c r="E8" s="1" t="s">
        <v>77</v>
      </c>
      <c r="F8" s="1" t="s">
        <v>79</v>
      </c>
      <c r="G8" s="1" t="s">
        <v>80</v>
      </c>
      <c r="H8" s="1" t="s">
        <v>164</v>
      </c>
      <c r="I8" s="1" t="s">
        <v>190</v>
      </c>
      <c r="J8" s="1" t="s">
        <v>166</v>
      </c>
      <c r="K8" s="1" t="s">
        <v>190</v>
      </c>
      <c r="L8" s="1" t="s">
        <v>190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170</v>
      </c>
      <c r="R8" s="1" t="s">
        <v>191</v>
      </c>
      <c r="S8" s="1" t="s">
        <v>72</v>
      </c>
      <c r="T8" s="1" t="s">
        <v>34</v>
      </c>
      <c r="U8" s="1" t="s">
        <v>172</v>
      </c>
      <c r="V8" s="1" t="s">
        <v>173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2023-05-16T01:27:57Z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CDB1A5A6DC34424C8B067D10EB8A1036_12</vt:lpwstr>
  </property>
</Properties>
</file>