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44" tabRatio="500" activeTab="2"/>
  </bookViews>
  <sheets>
    <sheet name="billdetail" sheetId="1" r:id="rId1"/>
    <sheet name="otherdetail" sheetId="2" r:id="rId2"/>
    <sheet name="对账" sheetId="3" r:id="rId3"/>
    <sheet name="HOP" sheetId="4" r:id="rId4"/>
  </sheets>
  <definedNames>
    <definedName name="_xlnm._FilterDatabase" localSheetId="2" hidden="1">对账!$A$1:$I$11</definedName>
  </definedNames>
  <calcPr calcId="144525" concurrentCalc="0"/>
</workbook>
</file>

<file path=xl/sharedStrings.xml><?xml version="1.0" encoding="utf-8"?>
<sst xmlns="http://schemas.openxmlformats.org/spreadsheetml/2006/main" count="453" uniqueCount="121">
  <si>
    <t>同程旅行对账单
(账期：20230508-20230514)</t>
  </si>
  <si>
    <t>分账-应付房费总金额</t>
  </si>
  <si>
    <t>非分账-应付房费总金额</t>
  </si>
  <si>
    <t>应付罚金总金额</t>
  </si>
  <si>
    <t>订单调整项</t>
  </si>
  <si>
    <t>供应商调整项</t>
  </si>
  <si>
    <t>币种</t>
  </si>
  <si>
    <t>应付合计</t>
  </si>
  <si>
    <t>0.00</t>
  </si>
  <si>
    <t>3086.00</t>
  </si>
  <si>
    <t>CNY</t>
  </si>
  <si>
    <t>ES成享国际公寓(佛山金融高新区地铁站)</t>
  </si>
  <si>
    <t/>
  </si>
  <si>
    <t>小计:3086.00</t>
  </si>
  <si>
    <t>代收代付业务</t>
  </si>
  <si>
    <t>订单号</t>
  </si>
  <si>
    <t>确认号</t>
  </si>
  <si>
    <t>客人姓名</t>
  </si>
  <si>
    <t>房型</t>
  </si>
  <si>
    <t>是否分账</t>
  </si>
  <si>
    <t>入住日期</t>
  </si>
  <si>
    <t>离店日期</t>
  </si>
  <si>
    <t>间夜</t>
  </si>
  <si>
    <t>协议结算价</t>
  </si>
  <si>
    <t>调整金额</t>
  </si>
  <si>
    <t>应付房费</t>
  </si>
  <si>
    <t>1808123503</t>
  </si>
  <si>
    <t>余观兰</t>
  </si>
  <si>
    <t>豪华双床房</t>
  </si>
  <si>
    <t>非分账</t>
  </si>
  <si>
    <t>2023/05/09</t>
  </si>
  <si>
    <t>2023/05/10</t>
  </si>
  <si>
    <t>1.00</t>
  </si>
  <si>
    <t>190.00</t>
  </si>
  <si>
    <t>陈芳</t>
  </si>
  <si>
    <t>1808161334</t>
  </si>
  <si>
    <t>凌勇芳</t>
  </si>
  <si>
    <t>1808249256</t>
  </si>
  <si>
    <t>黄宠熹</t>
  </si>
  <si>
    <t>1808394140</t>
  </si>
  <si>
    <t>黄群</t>
  </si>
  <si>
    <t>豪华大床房</t>
  </si>
  <si>
    <t>212.00</t>
  </si>
  <si>
    <t>刘丽琼</t>
  </si>
  <si>
    <t>1810141615</t>
  </si>
  <si>
    <t>李尊</t>
  </si>
  <si>
    <t>2023/05/11</t>
  </si>
  <si>
    <t>候红日</t>
  </si>
  <si>
    <t>1810332319</t>
  </si>
  <si>
    <t>1810371753</t>
  </si>
  <si>
    <t>蒋丹</t>
  </si>
  <si>
    <t>1807147192</t>
  </si>
  <si>
    <t>王俊龙</t>
  </si>
  <si>
    <t>2023/05/08</t>
  </si>
  <si>
    <t>2023/05/12</t>
  </si>
  <si>
    <t>4.00</t>
  </si>
  <si>
    <t>760.00</t>
  </si>
  <si>
    <t>1811403230</t>
  </si>
  <si>
    <t>宋国庆</t>
  </si>
  <si>
    <t>1811704058</t>
  </si>
  <si>
    <t>曹苍松</t>
  </si>
  <si>
    <t>192.00</t>
  </si>
  <si>
    <t>,</t>
  </si>
  <si>
    <t>A230516114211911</t>
  </si>
  <si>
    <t>总计：3086元</t>
  </si>
  <si>
    <t>渠道单号</t>
  </si>
  <si>
    <t>下单日期</t>
  </si>
  <si>
    <t>单号</t>
  </si>
  <si>
    <t>酒店名称</t>
  </si>
  <si>
    <t>入住人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</si>
  <si>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</si>
  <si>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</si>
  <si>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</si>
  <si>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</si>
  <si>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</si>
  <si>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</si>
  <si>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</si>
  <si>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</si>
  <si>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</si>
  <si>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金蝶编码</t>
  </si>
  <si>
    <t>确认时间</t>
  </si>
  <si>
    <t>是否赔付</t>
  </si>
  <si>
    <t>签约主体</t>
  </si>
  <si>
    <t>业务线</t>
  </si>
  <si>
    <t>国家/地区</t>
  </si>
  <si>
    <t>2023-05-11</t>
  </si>
  <si>
    <t>3356540</t>
  </si>
  <si>
    <t>2023-05-12</t>
  </si>
  <si>
    <t>退房日周结</t>
  </si>
  <si>
    <t>RMB</t>
  </si>
  <si>
    <t>0</t>
  </si>
  <si>
    <t>同程艺龙国内酒店EBK</t>
  </si>
  <si>
    <t>3703</t>
  </si>
  <si>
    <t>2023-05-11 18:34:12</t>
  </si>
  <si>
    <t>否</t>
  </si>
  <si>
    <t>广州汇登信息科技有限公司</t>
  </si>
  <si>
    <t>直采</t>
  </si>
  <si>
    <t>中国</t>
  </si>
  <si>
    <t>3355017</t>
  </si>
  <si>
    <t>2023-05-11 13:24:23</t>
  </si>
  <si>
    <t>2023-05-10</t>
  </si>
  <si>
    <t>3349979</t>
  </si>
  <si>
    <t>2023-05-10 14:14:23</t>
  </si>
  <si>
    <t>3349859</t>
  </si>
  <si>
    <t>2023-05-10 13:29:02</t>
  </si>
  <si>
    <t>3348946</t>
  </si>
  <si>
    <t>李尊,候红日</t>
  </si>
  <si>
    <t>380.00</t>
  </si>
  <si>
    <t>2023-05-10 09:22:26</t>
  </si>
  <si>
    <t>2023-05-08</t>
  </si>
  <si>
    <t>3341935</t>
  </si>
  <si>
    <t>2023-05-09</t>
  </si>
  <si>
    <t>2023-05-08 16:45:50</t>
  </si>
  <si>
    <t>3341530</t>
  </si>
  <si>
    <t>2023-05-08 15:13:03</t>
  </si>
  <si>
    <t>3341308</t>
  </si>
  <si>
    <t>余观兰,陈芳</t>
  </si>
  <si>
    <t>2023-05-08 14:25:07</t>
  </si>
  <si>
    <t>2023-05-07</t>
  </si>
  <si>
    <t>3337891</t>
  </si>
  <si>
    <t>2023-05-07 17:31:24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</si>
</sst>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2"/>
      <color theme="1"/>
      <name val="宋体"/>
      <charset val="134"/>
      <scheme val="minor"/>
    </font>
    <font>
      <sz val="10"/>
      <name val="Arial"/>
      <charset val="0"/>
    </font>
    <font>
      <sz val="10"/>
      <color indexed="10"/>
      <name val="Arial"/>
      <charset val="0"/>
    </font>
    <font>
      <sz val="30"/>
      <name val="Calibri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4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4" borderId="2" applyNumberFormat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4" fillId="8" borderId="3" applyNumberFormat="0" applyFon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7" fillId="12" borderId="6" applyNumberFormat="0" applyAlignment="0" applyProtection="0">
      <alignment vertical="center"/>
    </xf>
    <xf numFmtId="0" fontId="18" fillId="12" borderId="2" applyNumberFormat="0" applyAlignment="0" applyProtection="0">
      <alignment vertical="center"/>
    </xf>
    <xf numFmtId="0" fontId="19" fillId="13" borderId="7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</cellStyleXfs>
  <cellXfs count="7">
    <xf numFmtId="0" fontId="0" fillId="0" borderId="0" xfId="0"/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0" fillId="2" borderId="1" xfId="0" applyFill="1" applyBorder="1"/>
    <xf numFmtId="0" fontId="0" fillId="0" borderId="0" xfId="0" applyNumberFormat="1"/>
    <xf numFmtId="0" fontId="0" fillId="0" borderId="1" xfId="0" applyBorder="1"/>
    <xf numFmtId="0" fontId="3" fillId="0" borderId="0" xfId="0" applyFon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办公室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办公室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办公室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M24"/>
  <sheetViews>
    <sheetView workbookViewId="0">
      <selection activeCell="L16" sqref="L16:L17"/>
    </sheetView>
  </sheetViews>
  <sheetFormatPr defaultColWidth="11" defaultRowHeight="15.6"/>
  <sheetData>
    <row r="1" ht="38.4" spans="2:2">
      <c r="B1" s="6" t="s">
        <v>0</v>
      </c>
    </row>
    <row r="5" spans="2:8">
      <c r="B5" s="3" t="s">
        <v>1</v>
      </c>
      <c r="C5" s="3" t="s">
        <v>2</v>
      </c>
      <c r="D5" s="3" t="s">
        <v>3</v>
      </c>
      <c r="E5" s="3" t="s">
        <v>4</v>
      </c>
      <c r="F5" s="3" t="s">
        <v>5</v>
      </c>
      <c r="G5" s="3" t="s">
        <v>6</v>
      </c>
      <c r="H5" s="3" t="s">
        <v>7</v>
      </c>
    </row>
    <row r="6" spans="2:8">
      <c r="B6" s="5" t="s">
        <v>8</v>
      </c>
      <c r="C6" s="5" t="s">
        <v>9</v>
      </c>
      <c r="D6" s="5" t="s">
        <v>8</v>
      </c>
      <c r="E6" s="5" t="s">
        <v>8</v>
      </c>
      <c r="F6" s="5" t="s">
        <v>8</v>
      </c>
      <c r="G6" s="5" t="s">
        <v>10</v>
      </c>
      <c r="H6" s="5" t="s">
        <v>9</v>
      </c>
    </row>
    <row r="10" spans="2:12">
      <c r="B10" s="3" t="s">
        <v>11</v>
      </c>
      <c r="C10" s="3" t="s">
        <v>12</v>
      </c>
      <c r="D10" s="3" t="s">
        <v>12</v>
      </c>
      <c r="E10" s="3" t="s">
        <v>12</v>
      </c>
      <c r="F10" s="3" t="s">
        <v>13</v>
      </c>
      <c r="G10" s="3" t="s">
        <v>12</v>
      </c>
      <c r="H10" s="3" t="s">
        <v>12</v>
      </c>
      <c r="I10" s="3" t="s">
        <v>12</v>
      </c>
      <c r="J10" s="3" t="s">
        <v>12</v>
      </c>
      <c r="K10" s="3" t="s">
        <v>12</v>
      </c>
      <c r="L10" s="3" t="s">
        <v>12</v>
      </c>
    </row>
    <row r="11" spans="2:13">
      <c r="B11" s="3" t="s">
        <v>14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  <c r="J11" s="3" t="s">
        <v>22</v>
      </c>
      <c r="K11" s="3" t="s">
        <v>6</v>
      </c>
      <c r="L11" s="3" t="s">
        <v>23</v>
      </c>
      <c r="M11" s="3" t="s">
        <v>24</v>
      </c>
    </row>
    <row r="12" spans="2:13">
      <c r="B12" t="s">
        <v>25</v>
      </c>
      <c r="C12" t="s">
        <v>26</v>
      </c>
      <c r="D12" t="s">
        <v>12</v>
      </c>
      <c r="E12" t="s">
        <v>27</v>
      </c>
      <c r="F12" t="s">
        <v>28</v>
      </c>
      <c r="G12" t="s">
        <v>29</v>
      </c>
      <c r="H12" t="s">
        <v>30</v>
      </c>
      <c r="I12" t="s">
        <v>31</v>
      </c>
      <c r="J12" t="s">
        <v>32</v>
      </c>
      <c r="K12" t="s">
        <v>10</v>
      </c>
      <c r="L12" t="s">
        <v>33</v>
      </c>
      <c r="M12" t="s">
        <v>8</v>
      </c>
    </row>
    <row r="13" spans="2:13">
      <c r="B13" t="s">
        <v>25</v>
      </c>
      <c r="C13" t="s">
        <v>26</v>
      </c>
      <c r="D13" t="s">
        <v>12</v>
      </c>
      <c r="E13" t="s">
        <v>34</v>
      </c>
      <c r="F13" t="s">
        <v>28</v>
      </c>
      <c r="G13" t="s">
        <v>29</v>
      </c>
      <c r="H13" t="s">
        <v>30</v>
      </c>
      <c r="I13" t="s">
        <v>31</v>
      </c>
      <c r="J13" t="s">
        <v>32</v>
      </c>
      <c r="K13" t="s">
        <v>10</v>
      </c>
      <c r="L13" t="s">
        <v>33</v>
      </c>
      <c r="M13" t="s">
        <v>8</v>
      </c>
    </row>
    <row r="14" spans="2:13">
      <c r="B14" t="s">
        <v>25</v>
      </c>
      <c r="C14" t="s">
        <v>35</v>
      </c>
      <c r="D14" t="s">
        <v>12</v>
      </c>
      <c r="E14" t="s">
        <v>36</v>
      </c>
      <c r="F14" t="s">
        <v>28</v>
      </c>
      <c r="G14" t="s">
        <v>29</v>
      </c>
      <c r="H14" t="s">
        <v>30</v>
      </c>
      <c r="I14" t="s">
        <v>31</v>
      </c>
      <c r="J14" t="s">
        <v>32</v>
      </c>
      <c r="K14" t="s">
        <v>10</v>
      </c>
      <c r="L14" t="s">
        <v>33</v>
      </c>
      <c r="M14" t="s">
        <v>8</v>
      </c>
    </row>
    <row r="15" spans="2:13">
      <c r="B15" t="s">
        <v>25</v>
      </c>
      <c r="C15" t="s">
        <v>37</v>
      </c>
      <c r="D15" t="s">
        <v>12</v>
      </c>
      <c r="E15" t="s">
        <v>38</v>
      </c>
      <c r="F15" t="s">
        <v>28</v>
      </c>
      <c r="G15" t="s">
        <v>29</v>
      </c>
      <c r="H15" t="s">
        <v>30</v>
      </c>
      <c r="I15" t="s">
        <v>31</v>
      </c>
      <c r="J15" t="s">
        <v>32</v>
      </c>
      <c r="K15" t="s">
        <v>10</v>
      </c>
      <c r="L15" t="s">
        <v>33</v>
      </c>
      <c r="M15" t="s">
        <v>8</v>
      </c>
    </row>
    <row r="16" spans="2:13">
      <c r="B16" t="s">
        <v>25</v>
      </c>
      <c r="C16" t="s">
        <v>39</v>
      </c>
      <c r="D16" t="s">
        <v>12</v>
      </c>
      <c r="E16" t="s">
        <v>40</v>
      </c>
      <c r="F16" t="s">
        <v>41</v>
      </c>
      <c r="G16" t="s">
        <v>29</v>
      </c>
      <c r="H16" t="s">
        <v>30</v>
      </c>
      <c r="I16" t="s">
        <v>31</v>
      </c>
      <c r="J16" t="s">
        <v>32</v>
      </c>
      <c r="K16" t="s">
        <v>10</v>
      </c>
      <c r="L16" t="s">
        <v>42</v>
      </c>
      <c r="M16" t="s">
        <v>8</v>
      </c>
    </row>
    <row r="17" spans="2:13">
      <c r="B17" t="s">
        <v>25</v>
      </c>
      <c r="C17" t="s">
        <v>39</v>
      </c>
      <c r="D17" t="s">
        <v>12</v>
      </c>
      <c r="E17" t="s">
        <v>43</v>
      </c>
      <c r="F17" t="s">
        <v>41</v>
      </c>
      <c r="G17" t="s">
        <v>29</v>
      </c>
      <c r="H17" t="s">
        <v>30</v>
      </c>
      <c r="I17" t="s">
        <v>31</v>
      </c>
      <c r="J17" t="s">
        <v>32</v>
      </c>
      <c r="K17" t="s">
        <v>10</v>
      </c>
      <c r="L17" t="s">
        <v>42</v>
      </c>
      <c r="M17" t="s">
        <v>8</v>
      </c>
    </row>
    <row r="18" spans="2:13">
      <c r="B18" t="s">
        <v>25</v>
      </c>
      <c r="C18" t="s">
        <v>44</v>
      </c>
      <c r="D18" t="s">
        <v>12</v>
      </c>
      <c r="E18" t="s">
        <v>45</v>
      </c>
      <c r="F18" t="s">
        <v>28</v>
      </c>
      <c r="G18" t="s">
        <v>29</v>
      </c>
      <c r="H18" t="s">
        <v>31</v>
      </c>
      <c r="I18" t="s">
        <v>46</v>
      </c>
      <c r="J18" t="s">
        <v>32</v>
      </c>
      <c r="K18" t="s">
        <v>10</v>
      </c>
      <c r="L18" t="s">
        <v>33</v>
      </c>
      <c r="M18" t="s">
        <v>8</v>
      </c>
    </row>
    <row r="19" spans="2:13">
      <c r="B19" t="s">
        <v>25</v>
      </c>
      <c r="C19" t="s">
        <v>44</v>
      </c>
      <c r="D19" t="s">
        <v>12</v>
      </c>
      <c r="E19" t="s">
        <v>47</v>
      </c>
      <c r="F19" t="s">
        <v>28</v>
      </c>
      <c r="G19" t="s">
        <v>29</v>
      </c>
      <c r="H19" t="s">
        <v>31</v>
      </c>
      <c r="I19" t="s">
        <v>46</v>
      </c>
      <c r="J19" t="s">
        <v>32</v>
      </c>
      <c r="K19" t="s">
        <v>10</v>
      </c>
      <c r="L19" t="s">
        <v>33</v>
      </c>
      <c r="M19" t="s">
        <v>8</v>
      </c>
    </row>
    <row r="20" spans="2:13">
      <c r="B20" t="s">
        <v>25</v>
      </c>
      <c r="C20" t="s">
        <v>48</v>
      </c>
      <c r="D20" t="s">
        <v>12</v>
      </c>
      <c r="E20" t="s">
        <v>38</v>
      </c>
      <c r="F20" t="s">
        <v>28</v>
      </c>
      <c r="G20" t="s">
        <v>29</v>
      </c>
      <c r="H20" t="s">
        <v>31</v>
      </c>
      <c r="I20" t="s">
        <v>46</v>
      </c>
      <c r="J20" t="s">
        <v>32</v>
      </c>
      <c r="K20" t="s">
        <v>10</v>
      </c>
      <c r="L20" t="s">
        <v>33</v>
      </c>
      <c r="M20" t="s">
        <v>8</v>
      </c>
    </row>
    <row r="21" spans="2:13">
      <c r="B21" t="s">
        <v>25</v>
      </c>
      <c r="C21" t="s">
        <v>49</v>
      </c>
      <c r="D21" t="s">
        <v>12</v>
      </c>
      <c r="E21" t="s">
        <v>50</v>
      </c>
      <c r="F21" t="s">
        <v>28</v>
      </c>
      <c r="G21" t="s">
        <v>29</v>
      </c>
      <c r="H21" t="s">
        <v>31</v>
      </c>
      <c r="I21" t="s">
        <v>46</v>
      </c>
      <c r="J21" t="s">
        <v>32</v>
      </c>
      <c r="K21" t="s">
        <v>10</v>
      </c>
      <c r="L21" t="s">
        <v>33</v>
      </c>
      <c r="M21" t="s">
        <v>8</v>
      </c>
    </row>
    <row r="22" spans="2:13">
      <c r="B22" t="s">
        <v>25</v>
      </c>
      <c r="C22" t="s">
        <v>51</v>
      </c>
      <c r="D22" t="s">
        <v>12</v>
      </c>
      <c r="E22" t="s">
        <v>52</v>
      </c>
      <c r="F22" t="s">
        <v>28</v>
      </c>
      <c r="G22" t="s">
        <v>29</v>
      </c>
      <c r="H22" t="s">
        <v>53</v>
      </c>
      <c r="I22" t="s">
        <v>54</v>
      </c>
      <c r="J22" t="s">
        <v>55</v>
      </c>
      <c r="K22" t="s">
        <v>10</v>
      </c>
      <c r="L22" t="s">
        <v>56</v>
      </c>
      <c r="M22" t="s">
        <v>8</v>
      </c>
    </row>
    <row r="23" spans="2:13">
      <c r="B23" t="s">
        <v>25</v>
      </c>
      <c r="C23" t="s">
        <v>57</v>
      </c>
      <c r="D23" t="s">
        <v>12</v>
      </c>
      <c r="E23" t="s">
        <v>58</v>
      </c>
      <c r="F23" t="s">
        <v>28</v>
      </c>
      <c r="G23" t="s">
        <v>29</v>
      </c>
      <c r="H23" t="s">
        <v>46</v>
      </c>
      <c r="I23" t="s">
        <v>54</v>
      </c>
      <c r="J23" t="s">
        <v>32</v>
      </c>
      <c r="K23" t="s">
        <v>10</v>
      </c>
      <c r="L23" t="s">
        <v>33</v>
      </c>
      <c r="M23" t="s">
        <v>8</v>
      </c>
    </row>
    <row r="24" spans="2:13">
      <c r="B24" t="s">
        <v>25</v>
      </c>
      <c r="C24" t="s">
        <v>59</v>
      </c>
      <c r="D24" t="s">
        <v>12</v>
      </c>
      <c r="E24" t="s">
        <v>60</v>
      </c>
      <c r="F24" t="s">
        <v>28</v>
      </c>
      <c r="G24" t="s">
        <v>29</v>
      </c>
      <c r="H24" t="s">
        <v>46</v>
      </c>
      <c r="I24" t="s">
        <v>54</v>
      </c>
      <c r="J24" t="s">
        <v>32</v>
      </c>
      <c r="K24" t="s">
        <v>10</v>
      </c>
      <c r="L24" t="s">
        <v>61</v>
      </c>
      <c r="M24" t="s">
        <v>8</v>
      </c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"/>
  <sheetViews>
    <sheetView topLeftCell="A50" workbookViewId="0">
      <selection activeCell="A1" sqref="A1"/>
    </sheetView>
  </sheetViews>
  <sheetFormatPr defaultColWidth="9" defaultRowHeight="15.6" outlineLevelCol="1"/>
  <sheetData>
    <row r="1" ht="38.4" spans="2:2">
      <c r="B1" s="6" t="s">
        <v>0</v>
      </c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7"/>
  <sheetViews>
    <sheetView tabSelected="1" workbookViewId="0">
      <selection activeCell="D18" sqref="D18"/>
    </sheetView>
  </sheetViews>
  <sheetFormatPr defaultColWidth="8.8" defaultRowHeight="15.6"/>
  <cols>
    <col min="1" max="1" width="14.2" customWidth="1"/>
  </cols>
  <sheetData>
    <row r="1" spans="1:8">
      <c r="A1" s="3" t="s">
        <v>15</v>
      </c>
      <c r="B1" s="3" t="s">
        <v>20</v>
      </c>
      <c r="C1" s="3" t="s">
        <v>21</v>
      </c>
      <c r="D1" s="3" t="s">
        <v>23</v>
      </c>
      <c r="H1" t="s">
        <v>62</v>
      </c>
    </row>
    <row r="2" spans="1:9">
      <c r="A2" t="s">
        <v>26</v>
      </c>
      <c r="B2" t="s">
        <v>30</v>
      </c>
      <c r="C2" t="s">
        <v>31</v>
      </c>
      <c r="D2" s="4">
        <v>380</v>
      </c>
      <c r="E2" t="str">
        <f>VLOOKUP(A2,HOP!A:L,12,0)</f>
        <v>380.00</v>
      </c>
      <c r="F2" t="str">
        <f>VLOOKUP(A2,HOP!A:C,3,0)</f>
        <v>3341308</v>
      </c>
      <c r="G2">
        <f>D2-E2</f>
        <v>0</v>
      </c>
      <c r="H2" t="str">
        <f>$H$1&amp;F2</f>
        <v>,3341308</v>
      </c>
      <c r="I2" t="str">
        <f>VLOOKUP(A2,HOP!A:U,21,0)</f>
        <v>直采</v>
      </c>
    </row>
    <row r="3" spans="1:9">
      <c r="A3" t="s">
        <v>35</v>
      </c>
      <c r="B3" t="s">
        <v>30</v>
      </c>
      <c r="C3" t="s">
        <v>31</v>
      </c>
      <c r="D3" s="4">
        <v>190</v>
      </c>
      <c r="E3" t="str">
        <f>VLOOKUP(A3,HOP!A:L,12,0)</f>
        <v>190.00</v>
      </c>
      <c r="F3" t="str">
        <f>VLOOKUP(A3,HOP!A:C,3,0)</f>
        <v>3341530</v>
      </c>
      <c r="G3">
        <f t="shared" ref="G3:G11" si="0">D3-E3</f>
        <v>0</v>
      </c>
      <c r="H3" t="str">
        <f t="shared" ref="H3:H11" si="1">$H$1&amp;F3</f>
        <v>,3341530</v>
      </c>
      <c r="I3" t="str">
        <f>VLOOKUP(A3,HOP!A:U,21,0)</f>
        <v>直采</v>
      </c>
    </row>
    <row r="4" spans="1:9">
      <c r="A4" t="s">
        <v>37</v>
      </c>
      <c r="B4" t="s">
        <v>30</v>
      </c>
      <c r="C4" t="s">
        <v>31</v>
      </c>
      <c r="D4" s="4">
        <v>190</v>
      </c>
      <c r="E4" t="str">
        <f>VLOOKUP(A4,HOP!A:L,12,0)</f>
        <v>190.00</v>
      </c>
      <c r="F4" t="str">
        <f>VLOOKUP(A4,HOP!A:C,3,0)</f>
        <v>3341935</v>
      </c>
      <c r="G4">
        <f t="shared" si="0"/>
        <v>0</v>
      </c>
      <c r="H4" t="str">
        <f t="shared" si="1"/>
        <v>,3341935</v>
      </c>
      <c r="I4" t="str">
        <f>VLOOKUP(A4,HOP!A:U,21,0)</f>
        <v>直采</v>
      </c>
    </row>
    <row r="5" spans="1:9">
      <c r="A5" t="s">
        <v>39</v>
      </c>
      <c r="B5" t="s">
        <v>30</v>
      </c>
      <c r="C5" t="s">
        <v>31</v>
      </c>
      <c r="D5" s="4">
        <v>424</v>
      </c>
      <c r="E5">
        <v>424</v>
      </c>
      <c r="F5">
        <v>3342418</v>
      </c>
      <c r="G5">
        <f t="shared" si="0"/>
        <v>0</v>
      </c>
      <c r="H5" t="str">
        <f t="shared" si="1"/>
        <v>,3342418</v>
      </c>
      <c r="I5" t="e">
        <f>VLOOKUP(A5,HOP!A:U,21,0)</f>
        <v>#N/A</v>
      </c>
    </row>
    <row r="6" spans="1:9">
      <c r="A6" t="s">
        <v>44</v>
      </c>
      <c r="B6" t="s">
        <v>31</v>
      </c>
      <c r="C6" t="s">
        <v>46</v>
      </c>
      <c r="D6" s="4">
        <v>380</v>
      </c>
      <c r="E6" t="str">
        <f>VLOOKUP(A6,HOP!A:L,12,0)</f>
        <v>380.00</v>
      </c>
      <c r="F6" t="str">
        <f>VLOOKUP(A6,HOP!A:C,3,0)</f>
        <v>3348946</v>
      </c>
      <c r="G6">
        <f t="shared" si="0"/>
        <v>0</v>
      </c>
      <c r="H6" t="str">
        <f t="shared" si="1"/>
        <v>,3348946</v>
      </c>
      <c r="I6" t="str">
        <f>VLOOKUP(A6,HOP!A:U,21,0)</f>
        <v>直采</v>
      </c>
    </row>
    <row r="7" spans="1:9">
      <c r="A7" t="s">
        <v>48</v>
      </c>
      <c r="B7" t="s">
        <v>31</v>
      </c>
      <c r="C7" t="s">
        <v>46</v>
      </c>
      <c r="D7" s="4">
        <v>190</v>
      </c>
      <c r="E7" t="str">
        <f>VLOOKUP(A7,HOP!A:L,12,0)</f>
        <v>190.00</v>
      </c>
      <c r="F7" t="str">
        <f>VLOOKUP(A7,HOP!A:C,3,0)</f>
        <v>3349859</v>
      </c>
      <c r="G7">
        <f t="shared" si="0"/>
        <v>0</v>
      </c>
      <c r="H7" t="str">
        <f t="shared" si="1"/>
        <v>,3349859</v>
      </c>
      <c r="I7" t="str">
        <f>VLOOKUP(A7,HOP!A:U,21,0)</f>
        <v>直采</v>
      </c>
    </row>
    <row r="8" spans="1:9">
      <c r="A8" t="s">
        <v>49</v>
      </c>
      <c r="B8" t="s">
        <v>31</v>
      </c>
      <c r="C8" t="s">
        <v>46</v>
      </c>
      <c r="D8" s="4">
        <v>190</v>
      </c>
      <c r="E8" t="str">
        <f>VLOOKUP(A8,HOP!A:L,12,0)</f>
        <v>190.00</v>
      </c>
      <c r="F8" t="str">
        <f>VLOOKUP(A8,HOP!A:C,3,0)</f>
        <v>3349979</v>
      </c>
      <c r="G8">
        <f t="shared" si="0"/>
        <v>0</v>
      </c>
      <c r="H8" t="str">
        <f t="shared" si="1"/>
        <v>,3349979</v>
      </c>
      <c r="I8" t="str">
        <f>VLOOKUP(A8,HOP!A:U,21,0)</f>
        <v>直采</v>
      </c>
    </row>
    <row r="9" spans="1:9">
      <c r="A9" t="s">
        <v>51</v>
      </c>
      <c r="B9" t="s">
        <v>53</v>
      </c>
      <c r="C9" t="s">
        <v>54</v>
      </c>
      <c r="D9" s="4">
        <v>760</v>
      </c>
      <c r="E9" t="str">
        <f>VLOOKUP(A9,HOP!A:L,12,0)</f>
        <v>760.00</v>
      </c>
      <c r="F9" t="str">
        <f>VLOOKUP(A9,HOP!A:C,3,0)</f>
        <v>3337891</v>
      </c>
      <c r="G9">
        <f t="shared" si="0"/>
        <v>0</v>
      </c>
      <c r="H9" t="str">
        <f t="shared" si="1"/>
        <v>,3337891</v>
      </c>
      <c r="I9" t="str">
        <f>VLOOKUP(A9,HOP!A:U,21,0)</f>
        <v>直采</v>
      </c>
    </row>
    <row r="10" spans="1:9">
      <c r="A10" t="s">
        <v>57</v>
      </c>
      <c r="B10" t="s">
        <v>46</v>
      </c>
      <c r="C10" t="s">
        <v>54</v>
      </c>
      <c r="D10" s="4">
        <v>190</v>
      </c>
      <c r="E10" t="str">
        <f>VLOOKUP(A10,HOP!A:L,12,0)</f>
        <v>190.00</v>
      </c>
      <c r="F10" t="str">
        <f>VLOOKUP(A10,HOP!A:C,3,0)</f>
        <v>3355017</v>
      </c>
      <c r="G10">
        <f t="shared" si="0"/>
        <v>0</v>
      </c>
      <c r="H10" t="str">
        <f t="shared" si="1"/>
        <v>,3355017</v>
      </c>
      <c r="I10" t="str">
        <f>VLOOKUP(A10,HOP!A:U,21,0)</f>
        <v>直采</v>
      </c>
    </row>
    <row r="11" spans="1:9">
      <c r="A11" t="s">
        <v>59</v>
      </c>
      <c r="B11" t="s">
        <v>46</v>
      </c>
      <c r="C11" t="s">
        <v>54</v>
      </c>
      <c r="D11" s="4">
        <v>192</v>
      </c>
      <c r="E11" t="str">
        <f>VLOOKUP(A11,HOP!A:L,12,0)</f>
        <v>192.00</v>
      </c>
      <c r="F11" t="str">
        <f>VLOOKUP(A11,HOP!A:C,3,0)</f>
        <v>3356540</v>
      </c>
      <c r="G11">
        <f t="shared" si="0"/>
        <v>0</v>
      </c>
      <c r="H11" t="str">
        <f t="shared" si="1"/>
        <v>,3356540</v>
      </c>
      <c r="I11" t="str">
        <f>VLOOKUP(A11,HOP!A:U,21,0)</f>
        <v>直采</v>
      </c>
    </row>
    <row r="13" spans="4:4">
      <c r="D13">
        <f>SUM(D2:D12)</f>
        <v>3086</v>
      </c>
    </row>
    <row r="14" spans="4:4">
      <c r="D14" s="5" t="s">
        <v>9</v>
      </c>
    </row>
    <row r="16" spans="1:2">
      <c r="A16" t="s">
        <v>63</v>
      </c>
      <c r="B16">
        <v>3086</v>
      </c>
    </row>
    <row r="17" spans="1:1">
      <c r="A17" t="s">
        <v>64</v>
      </c>
    </row>
  </sheetData>
  <autoFilter ref="A1:I11">
    <extLst/>
  </autoFilter>
  <conditionalFormatting sqref="A$1:A$1048576">
    <cfRule type="duplicateValues" dxfId="0" priority="1"/>
  </conditionalFormatting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1"/>
  <sheetViews>
    <sheetView workbookViewId="0">
      <selection activeCell="G16" sqref="G16"/>
    </sheetView>
  </sheetViews>
  <sheetFormatPr defaultColWidth="8" defaultRowHeight="13.2"/>
  <cols>
    <col min="1" max="1" width="12.1" style="1" customWidth="1"/>
    <col min="2" max="16383" width="8" style="1"/>
  </cols>
  <sheetData>
    <row r="1" s="1" customFormat="1" spans="1:22">
      <c r="A1" s="2" t="s">
        <v>65</v>
      </c>
      <c r="B1" s="2" t="s">
        <v>66</v>
      </c>
      <c r="C1" s="2" t="s">
        <v>67</v>
      </c>
      <c r="D1" s="2" t="s">
        <v>68</v>
      </c>
      <c r="E1" s="2" t="s">
        <v>69</v>
      </c>
      <c r="F1" s="2" t="s">
        <v>20</v>
      </c>
      <c r="G1" s="2" t="s">
        <v>21</v>
      </c>
      <c r="H1" s="2" t="s">
        <v>70</v>
      </c>
      <c r="I1" s="2" t="s">
        <v>71</v>
      </c>
      <c r="J1" s="2" t="s">
        <v>72</v>
      </c>
      <c r="K1" s="2" t="s">
        <v>73</v>
      </c>
      <c r="L1" s="2" t="s">
        <v>74</v>
      </c>
      <c r="M1" s="2" t="s">
        <v>75</v>
      </c>
      <c r="N1" s="2" t="s">
        <v>76</v>
      </c>
      <c r="O1" s="2" t="s">
        <v>77</v>
      </c>
      <c r="P1" s="2" t="s">
        <v>78</v>
      </c>
      <c r="Q1" s="2" t="s">
        <v>79</v>
      </c>
      <c r="R1" s="2" t="s">
        <v>80</v>
      </c>
      <c r="S1" s="2" t="s">
        <v>81</v>
      </c>
      <c r="T1" s="2" t="s">
        <v>82</v>
      </c>
      <c r="U1" s="2" t="s">
        <v>83</v>
      </c>
      <c r="V1" s="2" t="s">
        <v>84</v>
      </c>
    </row>
    <row r="2" s="1" customFormat="1" spans="1:22">
      <c r="A2" s="1" t="s">
        <v>59</v>
      </c>
      <c r="B2" s="1" t="s">
        <v>85</v>
      </c>
      <c r="C2" s="1" t="s">
        <v>86</v>
      </c>
      <c r="D2" s="1" t="s">
        <v>11</v>
      </c>
      <c r="E2" s="1" t="s">
        <v>60</v>
      </c>
      <c r="F2" s="1" t="s">
        <v>85</v>
      </c>
      <c r="G2" s="1" t="s">
        <v>87</v>
      </c>
      <c r="H2" s="1" t="s">
        <v>88</v>
      </c>
      <c r="I2" s="1" t="s">
        <v>61</v>
      </c>
      <c r="J2" s="1" t="s">
        <v>89</v>
      </c>
      <c r="K2" s="1" t="s">
        <v>61</v>
      </c>
      <c r="L2" s="1" t="s">
        <v>61</v>
      </c>
      <c r="M2" s="1" t="s">
        <v>90</v>
      </c>
      <c r="N2" s="1" t="s">
        <v>90</v>
      </c>
      <c r="O2" s="1" t="s">
        <v>8</v>
      </c>
      <c r="P2" s="1" t="s">
        <v>91</v>
      </c>
      <c r="Q2" s="1" t="s">
        <v>92</v>
      </c>
      <c r="R2" s="1" t="s">
        <v>93</v>
      </c>
      <c r="S2" s="1" t="s">
        <v>94</v>
      </c>
      <c r="T2" s="1" t="s">
        <v>95</v>
      </c>
      <c r="U2" s="1" t="s">
        <v>96</v>
      </c>
      <c r="V2" s="1" t="s">
        <v>97</v>
      </c>
    </row>
    <row r="3" s="1" customFormat="1" spans="1:22">
      <c r="A3" s="1" t="s">
        <v>57</v>
      </c>
      <c r="B3" s="1" t="s">
        <v>85</v>
      </c>
      <c r="C3" s="1" t="s">
        <v>98</v>
      </c>
      <c r="D3" s="1" t="s">
        <v>11</v>
      </c>
      <c r="E3" s="1" t="s">
        <v>58</v>
      </c>
      <c r="F3" s="1" t="s">
        <v>85</v>
      </c>
      <c r="G3" s="1" t="s">
        <v>87</v>
      </c>
      <c r="H3" s="1" t="s">
        <v>88</v>
      </c>
      <c r="I3" s="1" t="s">
        <v>33</v>
      </c>
      <c r="J3" s="1" t="s">
        <v>89</v>
      </c>
      <c r="K3" s="1" t="s">
        <v>33</v>
      </c>
      <c r="L3" s="1" t="s">
        <v>33</v>
      </c>
      <c r="M3" s="1" t="s">
        <v>90</v>
      </c>
      <c r="N3" s="1" t="s">
        <v>90</v>
      </c>
      <c r="O3" s="1" t="s">
        <v>8</v>
      </c>
      <c r="P3" s="1" t="s">
        <v>91</v>
      </c>
      <c r="Q3" s="1" t="s">
        <v>92</v>
      </c>
      <c r="R3" s="1" t="s">
        <v>99</v>
      </c>
      <c r="S3" s="1" t="s">
        <v>94</v>
      </c>
      <c r="T3" s="1" t="s">
        <v>95</v>
      </c>
      <c r="U3" s="1" t="s">
        <v>96</v>
      </c>
      <c r="V3" s="1" t="s">
        <v>97</v>
      </c>
    </row>
    <row r="4" s="1" customFormat="1" spans="1:22">
      <c r="A4" s="1" t="s">
        <v>49</v>
      </c>
      <c r="B4" s="1" t="s">
        <v>100</v>
      </c>
      <c r="C4" s="1" t="s">
        <v>101</v>
      </c>
      <c r="D4" s="1" t="s">
        <v>11</v>
      </c>
      <c r="E4" s="1" t="s">
        <v>50</v>
      </c>
      <c r="F4" s="1" t="s">
        <v>100</v>
      </c>
      <c r="G4" s="1" t="s">
        <v>85</v>
      </c>
      <c r="H4" s="1" t="s">
        <v>88</v>
      </c>
      <c r="I4" s="1" t="s">
        <v>33</v>
      </c>
      <c r="J4" s="1" t="s">
        <v>89</v>
      </c>
      <c r="K4" s="1" t="s">
        <v>33</v>
      </c>
      <c r="L4" s="1" t="s">
        <v>33</v>
      </c>
      <c r="M4" s="1" t="s">
        <v>90</v>
      </c>
      <c r="N4" s="1" t="s">
        <v>90</v>
      </c>
      <c r="O4" s="1" t="s">
        <v>8</v>
      </c>
      <c r="P4" s="1" t="s">
        <v>91</v>
      </c>
      <c r="Q4" s="1" t="s">
        <v>92</v>
      </c>
      <c r="R4" s="1" t="s">
        <v>102</v>
      </c>
      <c r="S4" s="1" t="s">
        <v>94</v>
      </c>
      <c r="T4" s="1" t="s">
        <v>95</v>
      </c>
      <c r="U4" s="1" t="s">
        <v>96</v>
      </c>
      <c r="V4" s="1" t="s">
        <v>97</v>
      </c>
    </row>
    <row r="5" s="1" customFormat="1" spans="1:22">
      <c r="A5" s="1" t="s">
        <v>48</v>
      </c>
      <c r="B5" s="1" t="s">
        <v>100</v>
      </c>
      <c r="C5" s="1" t="s">
        <v>103</v>
      </c>
      <c r="D5" s="1" t="s">
        <v>11</v>
      </c>
      <c r="E5" s="1" t="s">
        <v>38</v>
      </c>
      <c r="F5" s="1" t="s">
        <v>100</v>
      </c>
      <c r="G5" s="1" t="s">
        <v>85</v>
      </c>
      <c r="H5" s="1" t="s">
        <v>88</v>
      </c>
      <c r="I5" s="1" t="s">
        <v>33</v>
      </c>
      <c r="J5" s="1" t="s">
        <v>89</v>
      </c>
      <c r="K5" s="1" t="s">
        <v>33</v>
      </c>
      <c r="L5" s="1" t="s">
        <v>33</v>
      </c>
      <c r="M5" s="1" t="s">
        <v>90</v>
      </c>
      <c r="N5" s="1" t="s">
        <v>90</v>
      </c>
      <c r="O5" s="1" t="s">
        <v>8</v>
      </c>
      <c r="P5" s="1" t="s">
        <v>91</v>
      </c>
      <c r="Q5" s="1" t="s">
        <v>92</v>
      </c>
      <c r="R5" s="1" t="s">
        <v>104</v>
      </c>
      <c r="S5" s="1" t="s">
        <v>94</v>
      </c>
      <c r="T5" s="1" t="s">
        <v>95</v>
      </c>
      <c r="U5" s="1" t="s">
        <v>96</v>
      </c>
      <c r="V5" s="1" t="s">
        <v>97</v>
      </c>
    </row>
    <row r="6" s="1" customFormat="1" spans="1:22">
      <c r="A6" s="1" t="s">
        <v>44</v>
      </c>
      <c r="B6" s="1" t="s">
        <v>100</v>
      </c>
      <c r="C6" s="1" t="s">
        <v>105</v>
      </c>
      <c r="D6" s="1" t="s">
        <v>11</v>
      </c>
      <c r="E6" s="1" t="s">
        <v>106</v>
      </c>
      <c r="F6" s="1" t="s">
        <v>100</v>
      </c>
      <c r="G6" s="1" t="s">
        <v>85</v>
      </c>
      <c r="H6" s="1" t="s">
        <v>88</v>
      </c>
      <c r="I6" s="1" t="s">
        <v>107</v>
      </c>
      <c r="J6" s="1" t="s">
        <v>89</v>
      </c>
      <c r="K6" s="1" t="s">
        <v>107</v>
      </c>
      <c r="L6" s="1" t="s">
        <v>107</v>
      </c>
      <c r="M6" s="1" t="s">
        <v>90</v>
      </c>
      <c r="N6" s="1" t="s">
        <v>90</v>
      </c>
      <c r="O6" s="1" t="s">
        <v>8</v>
      </c>
      <c r="P6" s="1" t="s">
        <v>91</v>
      </c>
      <c r="Q6" s="1" t="s">
        <v>92</v>
      </c>
      <c r="R6" s="1" t="s">
        <v>108</v>
      </c>
      <c r="S6" s="1" t="s">
        <v>94</v>
      </c>
      <c r="T6" s="1" t="s">
        <v>95</v>
      </c>
      <c r="U6" s="1" t="s">
        <v>96</v>
      </c>
      <c r="V6" s="1" t="s">
        <v>97</v>
      </c>
    </row>
    <row r="7" s="1" customFormat="1" spans="1:22">
      <c r="A7" s="1" t="s">
        <v>37</v>
      </c>
      <c r="B7" s="1" t="s">
        <v>109</v>
      </c>
      <c r="C7" s="1" t="s">
        <v>110</v>
      </c>
      <c r="D7" s="1" t="s">
        <v>11</v>
      </c>
      <c r="E7" s="1" t="s">
        <v>38</v>
      </c>
      <c r="F7" s="1" t="s">
        <v>111</v>
      </c>
      <c r="G7" s="1" t="s">
        <v>100</v>
      </c>
      <c r="H7" s="1" t="s">
        <v>88</v>
      </c>
      <c r="I7" s="1" t="s">
        <v>33</v>
      </c>
      <c r="J7" s="1" t="s">
        <v>89</v>
      </c>
      <c r="K7" s="1" t="s">
        <v>33</v>
      </c>
      <c r="L7" s="1" t="s">
        <v>33</v>
      </c>
      <c r="M7" s="1" t="s">
        <v>90</v>
      </c>
      <c r="N7" s="1" t="s">
        <v>90</v>
      </c>
      <c r="O7" s="1" t="s">
        <v>8</v>
      </c>
      <c r="P7" s="1" t="s">
        <v>91</v>
      </c>
      <c r="Q7" s="1" t="s">
        <v>92</v>
      </c>
      <c r="R7" s="1" t="s">
        <v>112</v>
      </c>
      <c r="S7" s="1" t="s">
        <v>94</v>
      </c>
      <c r="T7" s="1" t="s">
        <v>95</v>
      </c>
      <c r="U7" s="1" t="s">
        <v>96</v>
      </c>
      <c r="V7" s="1" t="s">
        <v>97</v>
      </c>
    </row>
    <row r="8" s="1" customFormat="1" spans="1:22">
      <c r="A8" s="1" t="s">
        <v>35</v>
      </c>
      <c r="B8" s="1" t="s">
        <v>109</v>
      </c>
      <c r="C8" s="1" t="s">
        <v>113</v>
      </c>
      <c r="D8" s="1" t="s">
        <v>11</v>
      </c>
      <c r="E8" s="1" t="s">
        <v>36</v>
      </c>
      <c r="F8" s="1" t="s">
        <v>111</v>
      </c>
      <c r="G8" s="1" t="s">
        <v>100</v>
      </c>
      <c r="H8" s="1" t="s">
        <v>88</v>
      </c>
      <c r="I8" s="1" t="s">
        <v>33</v>
      </c>
      <c r="J8" s="1" t="s">
        <v>89</v>
      </c>
      <c r="K8" s="1" t="s">
        <v>33</v>
      </c>
      <c r="L8" s="1" t="s">
        <v>33</v>
      </c>
      <c r="M8" s="1" t="s">
        <v>90</v>
      </c>
      <c r="N8" s="1" t="s">
        <v>90</v>
      </c>
      <c r="O8" s="1" t="s">
        <v>8</v>
      </c>
      <c r="P8" s="1" t="s">
        <v>91</v>
      </c>
      <c r="Q8" s="1" t="s">
        <v>92</v>
      </c>
      <c r="R8" s="1" t="s">
        <v>114</v>
      </c>
      <c r="S8" s="1" t="s">
        <v>94</v>
      </c>
      <c r="T8" s="1" t="s">
        <v>95</v>
      </c>
      <c r="U8" s="1" t="s">
        <v>96</v>
      </c>
      <c r="V8" s="1" t="s">
        <v>97</v>
      </c>
    </row>
    <row r="9" s="1" customFormat="1" spans="1:22">
      <c r="A9" s="1" t="s">
        <v>26</v>
      </c>
      <c r="B9" s="1" t="s">
        <v>109</v>
      </c>
      <c r="C9" s="1" t="s">
        <v>115</v>
      </c>
      <c r="D9" s="1" t="s">
        <v>11</v>
      </c>
      <c r="E9" s="1" t="s">
        <v>116</v>
      </c>
      <c r="F9" s="1" t="s">
        <v>111</v>
      </c>
      <c r="G9" s="1" t="s">
        <v>100</v>
      </c>
      <c r="H9" s="1" t="s">
        <v>88</v>
      </c>
      <c r="I9" s="1" t="s">
        <v>107</v>
      </c>
      <c r="J9" s="1" t="s">
        <v>89</v>
      </c>
      <c r="K9" s="1" t="s">
        <v>107</v>
      </c>
      <c r="L9" s="1" t="s">
        <v>107</v>
      </c>
      <c r="M9" s="1" t="s">
        <v>90</v>
      </c>
      <c r="N9" s="1" t="s">
        <v>90</v>
      </c>
      <c r="O9" s="1" t="s">
        <v>8</v>
      </c>
      <c r="P9" s="1" t="s">
        <v>91</v>
      </c>
      <c r="Q9" s="1" t="s">
        <v>92</v>
      </c>
      <c r="R9" s="1" t="s">
        <v>117</v>
      </c>
      <c r="S9" s="1" t="s">
        <v>94</v>
      </c>
      <c r="T9" s="1" t="s">
        <v>95</v>
      </c>
      <c r="U9" s="1" t="s">
        <v>96</v>
      </c>
      <c r="V9" s="1" t="s">
        <v>97</v>
      </c>
    </row>
    <row r="10" s="1" customFormat="1" spans="1:22">
      <c r="A10" s="1" t="s">
        <v>51</v>
      </c>
      <c r="B10" s="1" t="s">
        <v>118</v>
      </c>
      <c r="C10" s="1" t="s">
        <v>119</v>
      </c>
      <c r="D10" s="1" t="s">
        <v>11</v>
      </c>
      <c r="E10" s="1" t="s">
        <v>52</v>
      </c>
      <c r="F10" s="1" t="s">
        <v>109</v>
      </c>
      <c r="G10" s="1" t="s">
        <v>87</v>
      </c>
      <c r="H10" s="1" t="s">
        <v>88</v>
      </c>
      <c r="I10" s="1" t="s">
        <v>56</v>
      </c>
      <c r="J10" s="1" t="s">
        <v>89</v>
      </c>
      <c r="K10" s="1" t="s">
        <v>56</v>
      </c>
      <c r="L10" s="1" t="s">
        <v>56</v>
      </c>
      <c r="M10" s="1" t="s">
        <v>90</v>
      </c>
      <c r="N10" s="1" t="s">
        <v>90</v>
      </c>
      <c r="O10" s="1" t="s">
        <v>8</v>
      </c>
      <c r="P10" s="1" t="s">
        <v>91</v>
      </c>
      <c r="Q10" s="1" t="s">
        <v>92</v>
      </c>
      <c r="R10" s="1" t="s">
        <v>120</v>
      </c>
      <c r="S10" s="1" t="s">
        <v>94</v>
      </c>
      <c r="T10" s="1" t="s">
        <v>95</v>
      </c>
      <c r="U10" s="1" t="s">
        <v>96</v>
      </c>
      <c r="V10" s="1" t="s">
        <v>97</v>
      </c>
    </row>
    <row r="11" ht="15.6"/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elong</Company>
  <Application>Microsoft Macintosh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billdetail</vt:lpstr>
      <vt:lpstr>otherdetail</vt:lpstr>
      <vt:lpstr>对账</vt:lpstr>
      <vt:lpstr>HOP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shouwei zhang</dc:creator>
  <cp:lastModifiedBy>Michelle金玲</cp:lastModifiedBy>
  <dcterms:created xsi:type="dcterms:W3CDTF">2019-12-12T11:53:00Z</dcterms:created>
  <dcterms:modified xsi:type="dcterms:W3CDTF">2023-05-16T03:42:57Z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9C1CDB2387034A928EE2FE268C9E7F61_12</vt:lpwstr>
  </property>
  <property fmtid="{D5CDD505-2E9C-101B-9397-08002B2CF9AE}" pid="3" name="KSOProductBuildVer">
    <vt:lpwstr>2052-11.1.0.14309</vt:lpwstr>
  </property>
</Properties>
</file>