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<sst xmlns="http://schemas.openxmlformats.org/spreadsheetml/2006/main" count="346" uniqueCount="152">
  <si>
    <t>去哪儿网酒店预付对账单</t>
  </si>
  <si>
    <t>供应商名称：</t>
  </si>
  <si>
    <t>汇趣住</t>
  </si>
  <si>
    <t>结算周期：</t>
  </si>
  <si>
    <t>2023-05-15至2023-05-16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</si>
  <si>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</si>
  <si>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</si>
  <si>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</si>
  <si>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</si>
  <si>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</si>
  <si>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</si>
  <si>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</si>
  <si>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</si>
  <si>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</si>
  <si>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</si>
  <si>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</si>
  <si>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</si>
  <si>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</si>
  <si>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</si>
  <si>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</si>
  <si>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¥940.00</t>
  </si>
  <si>
    <t>¥124.00</t>
  </si>
  <si>
    <t>¥816.00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</si>
  <si>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</si>
  <si>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</si>
  <si>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</si>
  <si>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</si>
  <si>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</si>
  <si>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</si>
  <si>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</si>
  <si>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</si>
  <si>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</si>
  <si>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</si>
  <si>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</si>
  <si>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</si>
  <si>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</si>
  <si>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</si>
  <si>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</si>
  <si>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</si>
  <si>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</si>
  <si>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</si>
  <si>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</si>
  <si>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</si>
  <si>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</si>
  <si>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</si>
  <si>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</si>
  <si>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</si>
  <si>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</si>
  <si>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</si>
  <si>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</si>
  <si>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</si>
  <si>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</si>
  <si>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</si>
  <si>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</si>
  <si>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</si>
  <si>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</si>
  <si>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</si>
  <si>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</si>
  <si>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</si>
  <si>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</si>
  <si>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</si>
  <si>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</si>
  <si>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</si>
  <si>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</si>
  <si>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</si>
  <si>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</si>
  <si>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</si>
  <si>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</si>
  <si>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</si>
  <si>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</si>
  <si>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103356295476</t>
  </si>
  <si>
    <t>酒店预付</t>
  </si>
  <si>
    <t>否</t>
  </si>
  <si>
    <t>普通</t>
  </si>
  <si>
    <t>381669832</t>
  </si>
  <si>
    <t>全季酒店(杭州西湖龙翔桥地铁站店)</t>
  </si>
  <si>
    <t>1639468</t>
  </si>
  <si>
    <t>余梦琪</t>
  </si>
  <si>
    <t>2023-05-08</t>
  </si>
  <si>
    <t>2023-05-15</t>
  </si>
  <si>
    <t>2023-05-16</t>
  </si>
  <si>
    <t>¥393.00</t>
  </si>
  <si>
    <t>¥52.00</t>
  </si>
  <si>
    <t>¥341.00</t>
  </si>
  <si>
    <t>日式大床房</t>
  </si>
  <si>
    <t>WEBSITE</t>
  </si>
  <si>
    <t>103356952037</t>
  </si>
  <si>
    <t>381676618</t>
  </si>
  <si>
    <t>鸿城酒店(广州北京路步行街海珠广场地铁站店)</t>
  </si>
  <si>
    <t>黄琴芳</t>
  </si>
  <si>
    <t>¥245.00</t>
  </si>
  <si>
    <t>¥32.00</t>
  </si>
  <si>
    <t>¥213.00</t>
  </si>
  <si>
    <t>优享大床房</t>
  </si>
  <si>
    <t>103362785121</t>
  </si>
  <si>
    <t>381715293</t>
  </si>
  <si>
    <t>锦江之星(沈阳陆军总院店)</t>
  </si>
  <si>
    <t>郭畅</t>
  </si>
  <si>
    <t>2023-05-14</t>
  </si>
  <si>
    <t>¥302.00</t>
  </si>
  <si>
    <t>¥40.00</t>
  </si>
  <si>
    <t>¥262.00</t>
  </si>
  <si>
    <t>标准大小双床房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</si>
  <si>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</si>
  <si>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</si>
  <si>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</si>
  <si>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</si>
  <si>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</si>
  <si>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</si>
  <si>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</si>
  <si>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</si>
  <si>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</si>
  <si>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</si>
  <si>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</si>
  <si>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A230517093147481</t>
  </si>
  <si>
    <r>
      <t>总计：</t>
    </r>
    <r>
      <rPr>
        <sz val="10"/>
        <rFont val="Arial"/>
        <charset val="134"/>
      </rPr>
      <t>816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</si>
  <si>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</si>
  <si>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</si>
  <si>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</si>
  <si>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</si>
  <si>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</si>
  <si>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</si>
  <si>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</si>
  <si>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</si>
  <si>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</si>
  <si>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</si>
  <si>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</si>
  <si>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</si>
  <si>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</si>
  <si>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</si>
  <si>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</si>
  <si>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</si>
  <si>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</si>
  <si>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</si>
  <si>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3341075</t>
  </si>
  <si>
    <t>鸿城宾馆(广州北京路步行街海珠广场地铁站店)</t>
  </si>
  <si>
    <t>--</t>
  </si>
  <si>
    <t>213.00</t>
  </si>
  <si>
    <t>RMB</t>
  </si>
  <si>
    <t>0</t>
  </si>
  <si>
    <t>0.00</t>
  </si>
  <si>
    <t>汇趣住国内直连</t>
  </si>
  <si>
    <t>01.011247</t>
  </si>
  <si>
    <t>2023-05-08 13:24:16</t>
  </si>
  <si>
    <t>直连</t>
  </si>
  <si>
    <t>中国</t>
  </si>
  <si>
    <t>3342973</t>
  </si>
  <si>
    <t>341.00</t>
  </si>
  <si>
    <t>2023-05-08 20:53:38</t>
  </si>
  <si>
    <t>3370278</t>
  </si>
  <si>
    <t>262.00</t>
  </si>
  <si>
    <t>2023-05-14 12:35:16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</si>
</sst>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79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customHeight="1" spans="1:32">
      <c r="A5" s="10" t="s">
        <v>103</v>
      </c>
      <c r="B5" s="10"/>
      <c r="C5" s="10" t="s">
        <v>104</v>
      </c>
      <c r="D5" s="10"/>
      <c r="E5" s="10"/>
      <c r="F5" s="10"/>
      <c r="G5" s="10" t="s">
        <v>104</v>
      </c>
      <c r="H5" s="10" t="s">
        <v>104</v>
      </c>
      <c r="I5" s="10" t="s">
        <v>104</v>
      </c>
      <c r="J5" s="10" t="s">
        <v>104</v>
      </c>
      <c r="K5" s="10" t="s">
        <v>104</v>
      </c>
      <c r="L5" s="10" t="s">
        <v>104</v>
      </c>
      <c r="M5" s="10" t="s">
        <v>104</v>
      </c>
      <c r="N5" s="10" t="s">
        <v>104</v>
      </c>
      <c r="O5" s="10" t="s">
        <v>104</v>
      </c>
      <c r="P5" s="10" t="s">
        <v>104</v>
      </c>
      <c r="Q5" s="10"/>
      <c r="R5" s="13" t="s">
        <v>20</v>
      </c>
      <c r="S5" s="13" t="s">
        <v>19</v>
      </c>
      <c r="T5" s="10" t="s">
        <v>104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104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105</v>
      </c>
      <c r="B1" s="4" t="s">
        <v>106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107</v>
      </c>
      <c r="H1" s="4" t="s">
        <v>108</v>
      </c>
      <c r="I1" s="4" t="s">
        <v>13</v>
      </c>
      <c r="J1" s="4" t="s">
        <v>17</v>
      </c>
      <c r="K1" s="4" t="s">
        <v>18</v>
      </c>
      <c r="L1" s="9" t="s">
        <v>109</v>
      </c>
      <c r="M1" s="4" t="s">
        <v>110</v>
      </c>
      <c r="N1" s="4" t="s">
        <v>111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341</v>
      </c>
      <c r="E2" t="str">
        <f>VLOOKUP(A2,HOP!A:L,12,0)</f>
        <v>341.00</v>
      </c>
      <c r="F2" t="str">
        <f>VLOOKUP(A2,HOP!A:C,3,0)</f>
        <v>3342973</v>
      </c>
      <c r="G2">
        <f>D2-E2</f>
        <v>0</v>
      </c>
      <c r="H2" t="str">
        <f>$H$1&amp;F2</f>
        <v>，3342973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213</v>
      </c>
      <c r="E3" t="str">
        <f>VLOOKUP(A3,HOP!A:L,12,0)</f>
        <v>213.00</v>
      </c>
      <c r="F3" t="str">
        <f>VLOOKUP(A3,HOP!A:C,3,0)</f>
        <v>3341075</v>
      </c>
      <c r="G3">
        <f>D3-E3</f>
        <v>0</v>
      </c>
      <c r="H3" t="str">
        <f>$H$1&amp;F3</f>
        <v>，3341075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262</v>
      </c>
      <c r="E4" t="str">
        <f>VLOOKUP(A4,HOP!A:L,12,0)</f>
        <v>262.00</v>
      </c>
      <c r="F4" t="str">
        <f>VLOOKUP(A4,HOP!A:C,3,0)</f>
        <v>3370278</v>
      </c>
      <c r="G4">
        <f>D4-E4</f>
        <v>0</v>
      </c>
      <c r="H4" t="str">
        <f>$H$1&amp;F4</f>
        <v>，3370278</v>
      </c>
      <c r="I4" t="str">
        <f>VLOOKUP(A4,HOP!A:U,21,0)</f>
        <v>直连</v>
      </c>
    </row>
    <row r="6" spans="4:4">
      <c r="D6" s="3">
        <f>SUM(D2:D5)</f>
        <v>816</v>
      </c>
    </row>
    <row r="8" ht="14.25" spans="4:4">
      <c r="D8" s="8" t="s">
        <v>22</v>
      </c>
    </row>
    <row r="11" spans="1:1">
      <c r="A11" t="s">
        <v>114</v>
      </c>
    </row>
    <row r="12" spans="1:1">
      <c r="A12" s="5" t="s">
        <v>115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116</v>
      </c>
      <c r="B1" s="2" t="s">
        <v>117</v>
      </c>
      <c r="C1" s="2" t="s">
        <v>118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119</v>
      </c>
      <c r="I1" s="2" t="s">
        <v>120</v>
      </c>
      <c r="J1" s="2" t="s">
        <v>121</v>
      </c>
      <c r="K1" s="2" t="s">
        <v>122</v>
      </c>
      <c r="L1" s="2" t="s">
        <v>123</v>
      </c>
      <c r="M1" s="2" t="s">
        <v>124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  <c r="U1" s="2" t="s">
        <v>132</v>
      </c>
      <c r="V1" s="2" t="s">
        <v>133</v>
      </c>
    </row>
    <row r="2" s="1" customFormat="1" spans="1:22">
      <c r="A2" s="1" t="s">
        <v>86</v>
      </c>
      <c r="B2" s="1" t="s">
        <v>78</v>
      </c>
      <c r="C2" s="1" t="s">
        <v>134</v>
      </c>
      <c r="D2" s="1" t="s">
        <v>135</v>
      </c>
      <c r="E2" s="1" t="s">
        <v>89</v>
      </c>
      <c r="F2" s="1" t="s">
        <v>79</v>
      </c>
      <c r="G2" s="1" t="s">
        <v>80</v>
      </c>
      <c r="H2" s="1" t="s">
        <v>136</v>
      </c>
      <c r="I2" s="1" t="s">
        <v>137</v>
      </c>
      <c r="J2" s="1" t="s">
        <v>138</v>
      </c>
      <c r="K2" s="1" t="s">
        <v>137</v>
      </c>
      <c r="L2" s="1" t="s">
        <v>137</v>
      </c>
      <c r="M2" s="1" t="s">
        <v>139</v>
      </c>
      <c r="N2" s="1" t="s">
        <v>139</v>
      </c>
      <c r="O2" s="1" t="s">
        <v>140</v>
      </c>
      <c r="P2" s="1" t="s">
        <v>141</v>
      </c>
      <c r="Q2" s="1" t="s">
        <v>142</v>
      </c>
      <c r="R2" s="1" t="s">
        <v>143</v>
      </c>
      <c r="S2" s="1" t="s">
        <v>72</v>
      </c>
      <c r="T2" s="1" t="s">
        <v>34</v>
      </c>
      <c r="U2" s="1" t="s">
        <v>144</v>
      </c>
      <c r="V2" s="1" t="s">
        <v>145</v>
      </c>
    </row>
    <row r="3" s="1" customFormat="1" spans="1:22">
      <c r="A3" s="1" t="s">
        <v>70</v>
      </c>
      <c r="B3" s="1" t="s">
        <v>78</v>
      </c>
      <c r="C3" s="1" t="s">
        <v>146</v>
      </c>
      <c r="D3" s="1" t="s">
        <v>75</v>
      </c>
      <c r="E3" s="1" t="s">
        <v>77</v>
      </c>
      <c r="F3" s="1" t="s">
        <v>79</v>
      </c>
      <c r="G3" s="1" t="s">
        <v>80</v>
      </c>
      <c r="H3" s="1" t="s">
        <v>136</v>
      </c>
      <c r="I3" s="1" t="s">
        <v>147</v>
      </c>
      <c r="J3" s="1" t="s">
        <v>138</v>
      </c>
      <c r="K3" s="1" t="s">
        <v>147</v>
      </c>
      <c r="L3" s="1" t="s">
        <v>147</v>
      </c>
      <c r="M3" s="1" t="s">
        <v>139</v>
      </c>
      <c r="N3" s="1" t="s">
        <v>139</v>
      </c>
      <c r="O3" s="1" t="s">
        <v>140</v>
      </c>
      <c r="P3" s="1" t="s">
        <v>141</v>
      </c>
      <c r="Q3" s="1" t="s">
        <v>142</v>
      </c>
      <c r="R3" s="1" t="s">
        <v>148</v>
      </c>
      <c r="S3" s="1" t="s">
        <v>72</v>
      </c>
      <c r="T3" s="1" t="s">
        <v>34</v>
      </c>
      <c r="U3" s="1" t="s">
        <v>144</v>
      </c>
      <c r="V3" s="1" t="s">
        <v>145</v>
      </c>
    </row>
    <row r="4" s="1" customFormat="1" spans="1:22">
      <c r="A4" s="1" t="s">
        <v>94</v>
      </c>
      <c r="B4" s="1" t="s">
        <v>98</v>
      </c>
      <c r="C4" s="1" t="s">
        <v>149</v>
      </c>
      <c r="D4" s="1" t="s">
        <v>96</v>
      </c>
      <c r="E4" s="1" t="s">
        <v>97</v>
      </c>
      <c r="F4" s="1" t="s">
        <v>79</v>
      </c>
      <c r="G4" s="1" t="s">
        <v>80</v>
      </c>
      <c r="H4" s="1" t="s">
        <v>136</v>
      </c>
      <c r="I4" s="1" t="s">
        <v>150</v>
      </c>
      <c r="J4" s="1" t="s">
        <v>138</v>
      </c>
      <c r="K4" s="1" t="s">
        <v>150</v>
      </c>
      <c r="L4" s="1" t="s">
        <v>150</v>
      </c>
      <c r="M4" s="1" t="s">
        <v>139</v>
      </c>
      <c r="N4" s="1" t="s">
        <v>139</v>
      </c>
      <c r="O4" s="1" t="s">
        <v>140</v>
      </c>
      <c r="P4" s="1" t="s">
        <v>141</v>
      </c>
      <c r="Q4" s="1" t="s">
        <v>142</v>
      </c>
      <c r="R4" s="1" t="s">
        <v>151</v>
      </c>
      <c r="S4" s="1" t="s">
        <v>72</v>
      </c>
      <c r="T4" s="1" t="s">
        <v>34</v>
      </c>
      <c r="U4" s="1" t="s">
        <v>144</v>
      </c>
      <c r="V4" s="1" t="s">
        <v>145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2023-05-17T01:32:42Z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4AB20A9F06C647B38BA641E2A960CE50_12</vt:lpwstr>
  </property>
</Properties>
</file>