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</definedName>
  </definedNames>
  <calcPr calcId="144525"/>
</workbook>
</file>

<file path=xl/sharedStrings.xml><?xml version="1.0" encoding="utf-8"?>
<sst xmlns="http://schemas.openxmlformats.org/spreadsheetml/2006/main" count="113" uniqueCount="84">
  <si>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</si>
  <si>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</si>
  <si>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</si>
  <si>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</si>
  <si>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</si>
  <si>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</si>
  <si>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</si>
  <si>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</si>
  <si>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</si>
  <si>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</si>
  <si>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</si>
  <si>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</si>
  <si>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</si>
  <si>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</si>
  <si>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</si>
  <si>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</si>
  <si>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</si>
  <si>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</si>
  <si>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</si>
  <si>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</si>
  <si>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</si>
  <si>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</si>
  <si>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</si>
  <si>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</si>
  <si>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</si>
  <si>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999224055114912	</t>
  </si>
  <si>
    <t>Ctrip</t>
  </si>
  <si>
    <t>正常</t>
  </si>
  <si>
    <t>[济南]轻住·友友精选酒店（济南火车站店）(77170361)</t>
  </si>
  <si>
    <t>特惠大床房&lt;双人入住&gt;&lt;内宾&gt;&lt;预付&gt;&lt;无早&gt;</t>
  </si>
  <si>
    <t>CNY</t>
  </si>
  <si>
    <t>刘腾龙</t>
  </si>
  <si>
    <t>CA11323230517CNY</t>
  </si>
  <si>
    <t>未提现</t>
  </si>
  <si>
    <t>携程开票</t>
  </si>
  <si>
    <t xml:space="preserve">3342393	</t>
  </si>
  <si>
    <t xml:space="preserve">1655521360648114200	</t>
  </si>
  <si>
    <t>取消</t>
  </si>
  <si>
    <t xml:space="preserve">999224094183712	</t>
  </si>
  <si>
    <t>[济南]济南五洲至尊酒店(77170765)</t>
  </si>
  <si>
    <t>豪华大床房&lt;双人入住&gt;&lt;内宾&gt;&lt;预付&gt;&lt;无早&gt;</t>
  </si>
  <si>
    <t>胡全刚</t>
  </si>
  <si>
    <t xml:space="preserve">3354147	</t>
  </si>
  <si>
    <t xml:space="preserve">1656482580091932768	</t>
  </si>
  <si>
    <t>,</t>
  </si>
  <si>
    <t xml:space="preserve">CNY 472.27
</t>
  </si>
  <si>
    <t>A230517094355911</t>
  </si>
  <si>
    <t>CNY / HKD 当前参考汇率: 1.12064659</t>
  </si>
  <si>
    <t>总计：472.27 CNY/
529.25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</si>
  <si>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</si>
  <si>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</si>
  <si>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</si>
  <si>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</si>
  <si>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</si>
  <si>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</si>
  <si>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</si>
  <si>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</si>
  <si>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</si>
  <si>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</si>
  <si>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</si>
  <si>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</si>
  <si>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</si>
  <si>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</si>
  <si>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</si>
  <si>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</si>
  <si>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</si>
  <si>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</si>
  <si>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</si>
  <si>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2023-05-11</t>
  </si>
  <si>
    <t>3354147</t>
  </si>
  <si>
    <t>济南五洲至尊酒店</t>
  </si>
  <si>
    <t>2023-05-14</t>
  </si>
  <si>
    <t>退房日月结</t>
  </si>
  <si>
    <t>472.27</t>
  </si>
  <si>
    <t>RMB</t>
  </si>
  <si>
    <t>0</t>
  </si>
  <si>
    <t>0.00</t>
  </si>
  <si>
    <t>携程汇智国内直连</t>
  </si>
  <si>
    <t>1861</t>
  </si>
  <si>
    <t>2023-05-11 10:13:18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</si>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</sst>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13</xdr:col>
      <xdr:colOff>99060</xdr:colOff>
      <xdr:row>38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94560"/>
          <a:ext cx="9319260" cy="4617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10" defaultRowHeight="14.4" outlineLevelRow="3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45059</v>
      </c>
      <c r="G2" s="6">
        <v>45060</v>
      </c>
      <c r="H2" s="4">
        <v>1</v>
      </c>
      <c r="I2" s="4">
        <v>1</v>
      </c>
      <c r="J2" s="4">
        <v>1</v>
      </c>
      <c r="K2" s="4" t="s">
        <v>30</v>
      </c>
      <c r="L2" s="4">
        <v>160.79</v>
      </c>
      <c r="M2" s="4">
        <v>160.79</v>
      </c>
      <c r="N2" s="4" t="s">
        <v>31</v>
      </c>
      <c r="O2" s="4" t="s">
        <v>32</v>
      </c>
      <c r="P2" s="4" t="s">
        <v>33</v>
      </c>
      <c r="Q2" s="4">
        <v>0</v>
      </c>
      <c r="R2" s="7">
        <v>45054</v>
      </c>
      <c r="S2" s="6">
        <v>45063</v>
      </c>
      <c r="T2" s="4" t="s">
        <v>34</v>
      </c>
      <c r="U2" s="4">
        <v>160.79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45059</v>
      </c>
      <c r="G3" s="6">
        <v>45060</v>
      </c>
      <c r="H3" s="4">
        <v>1</v>
      </c>
      <c r="I3" s="4">
        <v>1</v>
      </c>
      <c r="J3" s="4">
        <v>1</v>
      </c>
      <c r="K3" s="4" t="s">
        <v>30</v>
      </c>
      <c r="L3" s="4">
        <v>-160.79</v>
      </c>
      <c r="M3" s="4">
        <v>-160.79</v>
      </c>
      <c r="N3" s="4" t="s">
        <v>31</v>
      </c>
      <c r="O3" s="4" t="s">
        <v>32</v>
      </c>
      <c r="P3" s="4" t="s">
        <v>33</v>
      </c>
      <c r="Q3" s="4">
        <v>0</v>
      </c>
      <c r="R3" s="7">
        <v>45054</v>
      </c>
      <c r="S3" s="6">
        <v>45063</v>
      </c>
      <c r="T3" s="4" t="s">
        <v>34</v>
      </c>
      <c r="U3" s="4">
        <v>-160.79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45057</v>
      </c>
      <c r="G4" s="6">
        <v>45060</v>
      </c>
      <c r="H4" s="4">
        <v>1</v>
      </c>
      <c r="I4" s="4">
        <v>3</v>
      </c>
      <c r="J4" s="4">
        <v>3</v>
      </c>
      <c r="K4" s="4" t="s">
        <v>30</v>
      </c>
      <c r="L4" s="4">
        <v>472.27</v>
      </c>
      <c r="M4" s="4">
        <v>472.27</v>
      </c>
      <c r="N4" s="4" t="s">
        <v>41</v>
      </c>
      <c r="O4" s="4" t="s">
        <v>32</v>
      </c>
      <c r="P4" s="4" t="s">
        <v>33</v>
      </c>
      <c r="Q4" s="4">
        <v>0</v>
      </c>
      <c r="R4" s="7">
        <v>45057</v>
      </c>
      <c r="S4" s="6">
        <v>45063</v>
      </c>
      <c r="T4" s="4" t="s">
        <v>34</v>
      </c>
      <c r="U4" s="4">
        <v>472.27</v>
      </c>
      <c r="V4" s="4">
        <v>0</v>
      </c>
      <c r="W4" s="4">
        <v>0</v>
      </c>
      <c r="X4" s="4" t="s">
        <v>42</v>
      </c>
      <c r="Y4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"/>
  <sheetViews>
    <sheetView tabSelected="1" workbookViewId="0">
      <selection activeCell="E10" sqref="E10"/>
    </sheetView>
  </sheetViews>
  <sheetFormatPr defaultColWidth="10" defaultRowHeight="14.4"/>
  <cols>
    <col min="1" max="1" width="12.8888888888889" style="4"/>
    <col min="2" max="3" width="10.7777777777778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hidden="1" spans="1:9">
      <c r="A2" s="5">
        <v>999224055114912</v>
      </c>
      <c r="B2" s="6">
        <v>45059</v>
      </c>
      <c r="C2" s="6">
        <v>45060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999224094183712</v>
      </c>
      <c r="B3" s="6">
        <v>45057</v>
      </c>
      <c r="C3" s="6">
        <v>45060</v>
      </c>
      <c r="D3" s="4">
        <v>472.27</v>
      </c>
      <c r="E3" s="4" t="str">
        <f>VLOOKUP(A3,HOP!A:L,12,0)</f>
        <v>472.27</v>
      </c>
      <c r="F3" s="4" t="str">
        <f>VLOOKUP(A3,HOP!A:C,3,0)</f>
        <v>3354147</v>
      </c>
      <c r="G3" s="4">
        <f>D3-E3</f>
        <v>0</v>
      </c>
      <c r="H3" s="4" t="str">
        <f>$H$1&amp;F3</f>
        <v>,3354147</v>
      </c>
      <c r="I3" s="4" t="str">
        <f>VLOOKUP(A3,HOP!A:U,21,0)</f>
        <v>直连</v>
      </c>
    </row>
    <row r="5" spans="4:4">
      <c r="D5" s="4">
        <f>SUM(D2:D4)</f>
        <v>472.27</v>
      </c>
    </row>
    <row r="6" spans="4:4">
      <c r="D6" s="4" t="s">
        <v>45</v>
      </c>
    </row>
    <row r="9" spans="1:3">
      <c r="A9" s="4" t="s">
        <v>46</v>
      </c>
      <c r="B9" s="4">
        <v>472.27</v>
      </c>
      <c r="C9" s="4">
        <v>529.25</v>
      </c>
    </row>
    <row r="10" spans="1:1">
      <c r="A10" s="4" t="s">
        <v>47</v>
      </c>
    </row>
    <row r="11" spans="1:1">
      <c r="A11" s="4" t="s">
        <v>48</v>
      </c>
    </row>
  </sheetData>
  <autoFilter ref="A1:X3">
    <filterColumn colId="3">
      <filters>
        <filter val="472.27"/>
      </filters>
    </filterColumn>
    <extLst/>
  </autoFilter>
  <conditionalFormatting sqref="A1:A11 A13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E12" sqref="E12"/>
    </sheetView>
  </sheetViews>
  <sheetFormatPr defaultColWidth="8.88888888888889" defaultRowHeight="13.2" outlineLevelRow="1"/>
  <cols>
    <col min="1" max="1" width="12.8888888888889" style="1"/>
    <col min="2" max="16383" width="8.88888888888889" style="1"/>
  </cols>
  <sheetData>
    <row r="1" s="1" customFormat="1" spans="1:22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</row>
    <row r="2" s="1" customFormat="1" spans="1:22">
      <c r="A2" s="3">
        <v>999224094183712</v>
      </c>
      <c r="B2" s="1" t="s">
        <v>68</v>
      </c>
      <c r="C2" s="1" t="s">
        <v>69</v>
      </c>
      <c r="D2" s="1" t="s">
        <v>70</v>
      </c>
      <c r="E2" s="1" t="s">
        <v>41</v>
      </c>
      <c r="F2" s="1" t="s">
        <v>68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2023-05-17T01:37:12Z</dcterms:created>
  <dcterms:modified xsi:type="dcterms:W3CDTF">2023-05-17T01:45:56Z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C116F6165634444EA694C2147AF08D8E_12</vt:lpwstr>
  </property>
</Properties>
</file>