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<sst xmlns="http://schemas.openxmlformats.org/spreadsheetml/2006/main" count="292" uniqueCount="139">
  <si>
    <t>去哪儿网酒店预付对账单</t>
  </si>
  <si>
    <t>供应商名称：</t>
  </si>
  <si>
    <t>汇趣住</t>
  </si>
  <si>
    <t>结算周期：</t>
  </si>
  <si>
    <t>2023-05-16至2023-05-17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</si>
  <si>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</si>
  <si>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</si>
  <si>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</si>
  <si>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</si>
  <si>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</si>
  <si>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</si>
  <si>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</si>
  <si>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</si>
  <si>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</si>
  <si>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</si>
  <si>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</si>
  <si>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</si>
  <si>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</si>
  <si>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</si>
  <si>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</si>
  <si>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¥1,524.00</t>
  </si>
  <si>
    <t>¥201.00</t>
  </si>
  <si>
    <t>¥1,323.00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</si>
  <si>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</si>
  <si>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</si>
  <si>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</si>
  <si>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</si>
  <si>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</si>
  <si>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</si>
  <si>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</si>
  <si>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</si>
  <si>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</si>
  <si>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</si>
  <si>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</si>
  <si>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</si>
  <si>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</si>
  <si>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</si>
  <si>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</si>
  <si>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</si>
  <si>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</si>
  <si>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</si>
  <si>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</si>
  <si>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</si>
  <si>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</si>
  <si>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</si>
  <si>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</si>
  <si>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</si>
  <si>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</si>
  <si>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</si>
  <si>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</si>
  <si>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</si>
  <si>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</si>
  <si>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</si>
  <si>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</si>
  <si>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</si>
  <si>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</si>
  <si>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</si>
  <si>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</si>
  <si>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</si>
  <si>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</si>
  <si>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</si>
  <si>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</si>
  <si>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</si>
  <si>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</si>
  <si>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</si>
  <si>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</si>
  <si>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</si>
  <si>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</si>
  <si>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</si>
  <si>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</si>
  <si>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103362767277</t>
  </si>
  <si>
    <t>酒店预付</t>
  </si>
  <si>
    <t>否</t>
  </si>
  <si>
    <t>普通</t>
  </si>
  <si>
    <t>315419491</t>
  </si>
  <si>
    <t>全季酒店(杭州西湖南宋御街)</t>
  </si>
  <si>
    <t>1639468</t>
  </si>
  <si>
    <t>徐伟</t>
  </si>
  <si>
    <t>2023-05-14</t>
  </si>
  <si>
    <t>2023-05-17</t>
  </si>
  <si>
    <t>¥1,210.00</t>
  </si>
  <si>
    <t>¥160.00</t>
  </si>
  <si>
    <t>¥1,050.00</t>
  </si>
  <si>
    <t>高级大床房</t>
  </si>
  <si>
    <t>WEBSITE</t>
  </si>
  <si>
    <t>103364976288</t>
  </si>
  <si>
    <t>381799644</t>
  </si>
  <si>
    <t>海口兴泰粤海酒店</t>
  </si>
  <si>
    <t>苏明煌</t>
  </si>
  <si>
    <t>2023-05-16</t>
  </si>
  <si>
    <t>¥314.00</t>
  </si>
  <si>
    <t>¥41.00</t>
  </si>
  <si>
    <t>¥273.00</t>
  </si>
  <si>
    <t>标准单人间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</si>
  <si>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</si>
  <si>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</si>
  <si>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</si>
  <si>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</si>
  <si>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</si>
  <si>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</si>
  <si>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</si>
  <si>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</si>
  <si>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</si>
  <si>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</si>
  <si>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</si>
  <si>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A230518112216481</t>
  </si>
  <si>
    <r>
      <t>总计：</t>
    </r>
    <r>
      <rPr>
        <sz val="10"/>
        <rFont val="Arial"/>
        <charset val="134"/>
      </rPr>
      <t>1323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</si>
  <si>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</si>
  <si>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</si>
  <si>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</si>
  <si>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</si>
  <si>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</si>
  <si>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</si>
  <si>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</si>
  <si>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</si>
  <si>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</si>
  <si>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</si>
  <si>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</si>
  <si>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</si>
  <si>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</si>
  <si>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</si>
  <si>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</si>
  <si>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</si>
  <si>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</si>
  <si>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</si>
  <si>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3372278</t>
  </si>
  <si>
    <t>--</t>
  </si>
  <si>
    <t>1050.00</t>
  </si>
  <si>
    <t>RMB</t>
  </si>
  <si>
    <t>0</t>
  </si>
  <si>
    <t>0.00</t>
  </si>
  <si>
    <t>汇趣住国内直连</t>
  </si>
  <si>
    <t>01.011247</t>
  </si>
  <si>
    <t>2023-05-14 20:55:11</t>
  </si>
  <si>
    <t>直连</t>
  </si>
  <si>
    <t>中国</t>
  </si>
  <si>
    <t>3382478</t>
  </si>
  <si>
    <t>273.00</t>
  </si>
  <si>
    <t>2023-05-16 20:53:25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</si>
</sst>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1050</v>
      </c>
      <c r="E2" t="str">
        <f>VLOOKUP(A2,HOP!A:L,12,0)</f>
        <v>1050.00</v>
      </c>
      <c r="F2" t="str">
        <f>VLOOKUP(A2,HOP!A:C,3,0)</f>
        <v>3372278</v>
      </c>
      <c r="G2">
        <f>D2-E2</f>
        <v>0</v>
      </c>
      <c r="H2" t="str">
        <f>$H$1&amp;F2</f>
        <v>，3372278</v>
      </c>
      <c r="I2" t="str">
        <f>VLOOKUP(A2,HOP!A:U,21,0)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273</v>
      </c>
      <c r="E3" t="str">
        <f>VLOOKUP(A3,HOP!A:L,12,0)</f>
        <v>273.00</v>
      </c>
      <c r="F3" t="str">
        <f>VLOOKUP(A3,HOP!A:C,3,0)</f>
        <v>3382478</v>
      </c>
      <c r="G3">
        <f>D3-E3</f>
        <v>0</v>
      </c>
      <c r="H3" t="str">
        <f>$H$1&amp;F3</f>
        <v>，3382478</v>
      </c>
      <c r="I3" t="str">
        <f>VLOOKUP(A3,HOP!A:U,21,0)</f>
        <v>直连</v>
      </c>
    </row>
    <row r="5" spans="4:4">
      <c r="D5" s="3">
        <f>SUM(D2:D4)</f>
        <v>1323</v>
      </c>
    </row>
    <row r="8" ht="14.25" spans="4:4">
      <c r="D8" s="8" t="s">
        <v>22</v>
      </c>
    </row>
    <row r="12" spans="1:1">
      <c r="A12" t="s">
        <v>105</v>
      </c>
    </row>
    <row r="13" spans="1:1">
      <c r="A13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70</v>
      </c>
      <c r="B2" s="1" t="s">
        <v>78</v>
      </c>
      <c r="C2" s="1" t="s">
        <v>125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85</v>
      </c>
      <c r="B3" s="1" t="s">
        <v>89</v>
      </c>
      <c r="C3" s="1" t="s">
        <v>136</v>
      </c>
      <c r="D3" s="1" t="s">
        <v>87</v>
      </c>
      <c r="E3" s="1" t="s">
        <v>88</v>
      </c>
      <c r="F3" s="1" t="s">
        <v>89</v>
      </c>
      <c r="G3" s="1" t="s">
        <v>79</v>
      </c>
      <c r="H3" s="1" t="s">
        <v>126</v>
      </c>
      <c r="I3" s="1" t="s">
        <v>137</v>
      </c>
      <c r="J3" s="1" t="s">
        <v>128</v>
      </c>
      <c r="K3" s="1" t="s">
        <v>137</v>
      </c>
      <c r="L3" s="1" t="s">
        <v>137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138</v>
      </c>
      <c r="S3" s="1" t="s">
        <v>72</v>
      </c>
      <c r="T3" s="1" t="s">
        <v>34</v>
      </c>
      <c r="U3" s="1" t="s">
        <v>134</v>
      </c>
      <c r="V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2023-05-18T03:23:16Z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9818CF2E14DB425EBA7D888C80BF55AC_12</vt:lpwstr>
  </property>
</Properties>
</file>