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<sst xmlns="http://schemas.openxmlformats.org/spreadsheetml/2006/main" count="517" uniqueCount="200">
  <si>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</si>
  <si>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</si>
  <si>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</si>
  <si>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</si>
  <si>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</si>
  <si>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</si>
  <si>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</si>
  <si>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</si>
  <si>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</si>
  <si>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</si>
  <si>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</si>
  <si>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</si>
  <si>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</si>
  <si>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</si>
  <si>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</si>
  <si>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</si>
  <si>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</si>
  <si>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</si>
  <si>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</si>
  <si>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</si>
  <si>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</si>
  <si>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</si>
  <si>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</si>
  <si>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</si>
  <si>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</si>
  <si>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999223587219290	</t>
  </si>
  <si>
    <t>Ctrip</t>
  </si>
  <si>
    <t>正常</t>
  </si>
  <si>
    <t>[南昌]汉庭酒店(南昌洪都北青山湖西地铁站店)(93872151)</t>
  </si>
  <si>
    <t>高级大床房&lt;至多8间&gt;&lt;2人入住&gt;</t>
  </si>
  <si>
    <t>CNY</t>
  </si>
  <si>
    <t>陈玮琦</t>
  </si>
  <si>
    <t>CA13744230518CNY</t>
  </si>
  <si>
    <t>未提现</t>
  </si>
  <si>
    <t>携程开票</t>
  </si>
  <si>
    <t xml:space="preserve">3215027	</t>
  </si>
  <si>
    <t xml:space="preserve">R9007130113875408001	</t>
  </si>
  <si>
    <t xml:space="preserve">999223590973618	</t>
  </si>
  <si>
    <t>[阳朔]逸龙苑特色民宿（阳朔遇龙河景区店）(80249183)</t>
  </si>
  <si>
    <t>后院标间&lt;至多8间&gt;&lt;2人入住&gt;&lt;早餐&gt;</t>
  </si>
  <si>
    <t>董伟</t>
  </si>
  <si>
    <t xml:space="preserve">3216296	</t>
  </si>
  <si>
    <t xml:space="preserve">	</t>
  </si>
  <si>
    <t xml:space="preserve">999223693686890	</t>
  </si>
  <si>
    <t>[长沙]汉庭酒店(长沙马王堆店)(80246377)</t>
  </si>
  <si>
    <t>孙名禄</t>
  </si>
  <si>
    <t xml:space="preserve">3234965	</t>
  </si>
  <si>
    <t xml:space="preserve">R4100161114392655001	</t>
  </si>
  <si>
    <t>取消</t>
  </si>
  <si>
    <t>过时取消</t>
  </si>
  <si>
    <t xml:space="preserve">999223745624554	</t>
  </si>
  <si>
    <t>[广州]广州珀丽酒店(76255406)</t>
  </si>
  <si>
    <t>行政双床房&lt;至多8间&gt;&lt;2人入住&gt;&lt;早餐&gt;</t>
  </si>
  <si>
    <t>Verma/Harish,Verma/Harish</t>
  </si>
  <si>
    <t xml:space="preserve">3255075	</t>
  </si>
  <si>
    <t xml:space="preserve">999223769005578	</t>
  </si>
  <si>
    <t>[广州]广东迎宾馆(68606999)</t>
  </si>
  <si>
    <t>阳光园景大床房(白云楼)&lt;2人入住&gt;</t>
  </si>
  <si>
    <t>刘松</t>
  </si>
  <si>
    <t xml:space="preserve">3264647	</t>
  </si>
  <si>
    <t xml:space="preserve">(WSG)1103416;	</t>
  </si>
  <si>
    <t xml:space="preserve">999223791392549	</t>
  </si>
  <si>
    <t>豪华套房&lt;至多8间&gt;&lt;2人入住&gt;&lt;早餐&gt;</t>
  </si>
  <si>
    <t>苏志雄</t>
  </si>
  <si>
    <t xml:space="preserve">3272849	</t>
  </si>
  <si>
    <t xml:space="preserve">999223796433239	</t>
  </si>
  <si>
    <t>[南昌县]海友酒店(南昌紫阳大道江西现代学院店)(93873449)</t>
  </si>
  <si>
    <t>大床房&lt;至多8间&gt;&lt;2人入住&gt;</t>
  </si>
  <si>
    <t>戴艳萍</t>
  </si>
  <si>
    <t xml:space="preserve">3273947	</t>
  </si>
  <si>
    <t xml:space="preserve">R3300121114899858001	</t>
  </si>
  <si>
    <t xml:space="preserve">999223802734512	</t>
  </si>
  <si>
    <t>[厦门]厦门马哥孛罗东方大酒店(82340297)</t>
  </si>
  <si>
    <t>豪华城景大床房&lt;2人入住&gt;</t>
  </si>
  <si>
    <t>阮耀萍</t>
  </si>
  <si>
    <t xml:space="preserve">3276075	</t>
  </si>
  <si>
    <t xml:space="preserve">903259928R1AGO;	</t>
  </si>
  <si>
    <t xml:space="preserve">999223826770046	</t>
  </si>
  <si>
    <t>[烟台]烟台南山皇冠假日酒店(80894836)</t>
  </si>
  <si>
    <t>皇冠高级房&lt;至多8间&gt;&lt;2人入住&gt;</t>
  </si>
  <si>
    <t>李子腾</t>
  </si>
  <si>
    <t xml:space="preserve">3282651	</t>
  </si>
  <si>
    <t xml:space="preserve">29214229	</t>
  </si>
  <si>
    <t xml:space="preserve">999223866905418	</t>
  </si>
  <si>
    <t>[梁山]尚客优连锁酒店(梁山汽车站店)(80245900)</t>
  </si>
  <si>
    <t>特惠大床房&lt;2人入住&gt;</t>
  </si>
  <si>
    <t>孟祥鑫</t>
  </si>
  <si>
    <t xml:space="preserve">3294049	</t>
  </si>
  <si>
    <t xml:space="preserve">(THK)YD03552230426235002438;	</t>
  </si>
  <si>
    <t xml:space="preserve">999223904741290	</t>
  </si>
  <si>
    <t>[广州]0五石榴酒店（广州琶洲会展中心赤岗地铁站店）(93872068)</t>
  </si>
  <si>
    <t>商务大床房&lt;至多8间&gt;&lt;2人入住&gt;</t>
  </si>
  <si>
    <t>黄素玲</t>
  </si>
  <si>
    <t xml:space="preserve">3303773	</t>
  </si>
  <si>
    <t xml:space="preserve">1260504	</t>
  </si>
  <si>
    <t xml:space="preserve">999223933857802	</t>
  </si>
  <si>
    <t>[南京]维也纳酒店(南京大厂步行街店)(68346626)</t>
  </si>
  <si>
    <t>高级大床房&lt;2人入住&gt;</t>
  </si>
  <si>
    <t>吴俊文</t>
  </si>
  <si>
    <t xml:space="preserve">3308111	</t>
  </si>
  <si>
    <t xml:space="preserve">105266363824	</t>
  </si>
  <si>
    <t xml:space="preserve">999223446726608	</t>
  </si>
  <si>
    <t>未知</t>
  </si>
  <si>
    <t>[广州]安谧度假酒店(广州融创文旅城白云机场店)(93876264)</t>
  </si>
  <si>
    <t>豪华双床房&lt;至多8间&gt;&lt;2人入住&gt;&lt;早餐&gt;</t>
  </si>
  <si>
    <t>闫红青</t>
  </si>
  <si>
    <t xml:space="preserve">3190214	</t>
  </si>
  <si>
    <t xml:space="preserve">Acknowledged	</t>
  </si>
  <si>
    <t>，</t>
  </si>
  <si>
    <t>999223796433239此单多收179元待退回</t>
  </si>
  <si>
    <t>999223446726608</t>
  </si>
  <si>
    <t>本期收回249元</t>
  </si>
  <si>
    <t xml:space="preserve"> 9822 CNY</t>
  </si>
  <si>
    <t>A230518092413481</t>
  </si>
  <si>
    <t>A2305180924553605</t>
  </si>
  <si>
    <t>总计：9822元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</si>
  <si>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</si>
  <si>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</si>
  <si>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</si>
  <si>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</si>
  <si>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</si>
  <si>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</si>
  <si>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</si>
  <si>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</si>
  <si>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</si>
  <si>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</si>
  <si>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</si>
  <si>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</si>
  <si>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</si>
  <si>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</si>
  <si>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</si>
  <si>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</si>
  <si>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</si>
  <si>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</si>
  <si>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</si>
  <si>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</si>
  <si>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3276075</t>
  </si>
  <si>
    <t>厦门马哥孛罗东方大酒店</t>
  </si>
  <si>
    <t>2023-05-02</t>
  </si>
  <si>
    <t>2023-05-03</t>
  </si>
  <si>
    <t>退房日月结</t>
  </si>
  <si>
    <t>0.00</t>
  </si>
  <si>
    <t>RMB</t>
  </si>
  <si>
    <t>0</t>
  </si>
  <si>
    <t>携程汇登国内直连</t>
  </si>
  <si>
    <t>01.011264</t>
  </si>
  <si>
    <t>2023-04-23 13:09:12</t>
  </si>
  <si>
    <t>否</t>
  </si>
  <si>
    <t>广州汇登信息科技有限公司</t>
  </si>
  <si>
    <t>直连</t>
  </si>
  <si>
    <t>中国</t>
  </si>
  <si>
    <t>2023-04-22</t>
  </si>
  <si>
    <t>3273947</t>
  </si>
  <si>
    <t>海友酒店(南昌紫阳大道江西现代学院店)</t>
  </si>
  <si>
    <t>2023-04-22 20:37:40</t>
  </si>
  <si>
    <t>3272849</t>
  </si>
  <si>
    <t>广州珀丽酒店</t>
  </si>
  <si>
    <t>2023-05-01</t>
  </si>
  <si>
    <t>1281.00</t>
  </si>
  <si>
    <t>2023-04-22 16:09:45</t>
  </si>
  <si>
    <t>2023-04-24</t>
  </si>
  <si>
    <t>3282651</t>
  </si>
  <si>
    <t>烟台南山皇冠假日酒店</t>
  </si>
  <si>
    <t>610.00</t>
  </si>
  <si>
    <t>2023-04-24 16:59:20</t>
  </si>
  <si>
    <t>2023-04-19</t>
  </si>
  <si>
    <t>3255075</t>
  </si>
  <si>
    <t>Verma Harish,Verma Harish</t>
  </si>
  <si>
    <t>929.00</t>
  </si>
  <si>
    <t>2023-04-19 23:04:15</t>
  </si>
  <si>
    <t>2023-04-26</t>
  </si>
  <si>
    <t>3294049</t>
  </si>
  <si>
    <t>尚客优连锁酒店(梁山汽车站店)</t>
  </si>
  <si>
    <t>2023-04-29</t>
  </si>
  <si>
    <t>458.00</t>
  </si>
  <si>
    <t>2023-04-26 23:50:03</t>
  </si>
  <si>
    <t>3303773</t>
  </si>
  <si>
    <t>0五石榴酒店（广州琶洲会展中心赤岗地铁站店）</t>
  </si>
  <si>
    <t>435.00</t>
  </si>
  <si>
    <t>2023-04-29 10:20:27</t>
  </si>
  <si>
    <t>2023-04-21</t>
  </si>
  <si>
    <t>3264647</t>
  </si>
  <si>
    <t>广东迎宾馆</t>
  </si>
  <si>
    <t>812.00</t>
  </si>
  <si>
    <t>2023-04-21 09:28:11</t>
  </si>
  <si>
    <t>2023-04-16</t>
  </si>
  <si>
    <t>3234965</t>
  </si>
  <si>
    <t>汉庭（长沙马王堆店）</t>
  </si>
  <si>
    <t>2582.00</t>
  </si>
  <si>
    <t>2023-04-16 23:44:18</t>
  </si>
  <si>
    <t>2023-04-11</t>
  </si>
  <si>
    <t>3216296</t>
  </si>
  <si>
    <t>逸龙苑特色民宿（阳朔遇龙河景区店）</t>
  </si>
  <si>
    <t>2023-04-30</t>
  </si>
  <si>
    <t>1431.99</t>
  </si>
  <si>
    <t>2023-04-11 14:21:48</t>
  </si>
  <si>
    <t>3215027</t>
  </si>
  <si>
    <t>汉庭酒店(南昌洪都北青山湖西地铁站店)</t>
  </si>
  <si>
    <t>855.00</t>
  </si>
  <si>
    <t>2023-04-11 00:03:29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</si>
</sst>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45049</v>
      </c>
      <c r="H2" s="4">
        <v>1</v>
      </c>
      <c r="I2" s="4">
        <v>3</v>
      </c>
      <c r="J2" s="4">
        <v>3</v>
      </c>
      <c r="K2" s="4" t="s">
        <v>30</v>
      </c>
      <c r="L2" s="4">
        <v>855</v>
      </c>
      <c r="M2" s="4">
        <v>855</v>
      </c>
      <c r="N2" s="4" t="s">
        <v>31</v>
      </c>
      <c r="O2" s="4" t="s">
        <v>32</v>
      </c>
      <c r="P2" s="4" t="s">
        <v>33</v>
      </c>
      <c r="Q2" s="4">
        <v>0</v>
      </c>
      <c r="R2" s="7">
        <v>45027</v>
      </c>
      <c r="S2" s="6">
        <v>45064</v>
      </c>
      <c r="T2" s="4" t="s">
        <v>34</v>
      </c>
      <c r="U2" s="4">
        <v>855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45046</v>
      </c>
      <c r="G3" s="6">
        <v>45049</v>
      </c>
      <c r="H3" s="4">
        <v>1</v>
      </c>
      <c r="I3" s="4">
        <v>3</v>
      </c>
      <c r="J3" s="4">
        <v>3</v>
      </c>
      <c r="K3" s="4" t="s">
        <v>30</v>
      </c>
      <c r="L3" s="4">
        <v>1432</v>
      </c>
      <c r="M3" s="4">
        <v>1432</v>
      </c>
      <c r="N3" s="4" t="s">
        <v>40</v>
      </c>
      <c r="O3" s="4" t="s">
        <v>32</v>
      </c>
      <c r="P3" s="4" t="s">
        <v>33</v>
      </c>
      <c r="Q3" s="4">
        <v>0</v>
      </c>
      <c r="R3" s="7">
        <v>45027</v>
      </c>
      <c r="S3" s="6">
        <v>45064</v>
      </c>
      <c r="T3" s="4" t="s">
        <v>34</v>
      </c>
      <c r="U3" s="4">
        <v>1432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45045</v>
      </c>
      <c r="G4" s="6">
        <v>45049</v>
      </c>
      <c r="H4" s="4">
        <v>1</v>
      </c>
      <c r="I4" s="4">
        <v>4</v>
      </c>
      <c r="J4" s="4">
        <v>4</v>
      </c>
      <c r="K4" s="4" t="s">
        <v>30</v>
      </c>
      <c r="L4" s="4">
        <v>2582</v>
      </c>
      <c r="M4" s="4">
        <v>2582</v>
      </c>
      <c r="N4" s="4" t="s">
        <v>45</v>
      </c>
      <c r="O4" s="4" t="s">
        <v>32</v>
      </c>
      <c r="P4" s="4" t="s">
        <v>33</v>
      </c>
      <c r="Q4" s="4">
        <v>0</v>
      </c>
      <c r="R4" s="7">
        <v>45032</v>
      </c>
      <c r="S4" s="6">
        <v>45064</v>
      </c>
      <c r="T4" s="4" t="s">
        <v>34</v>
      </c>
      <c r="U4" s="4">
        <v>2582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29</v>
      </c>
      <c r="F5" s="6">
        <v>45045</v>
      </c>
      <c r="G5" s="6">
        <v>45049</v>
      </c>
      <c r="H5" s="4">
        <v>1</v>
      </c>
      <c r="I5" s="4">
        <v>4</v>
      </c>
      <c r="J5" s="4">
        <v>4</v>
      </c>
      <c r="K5" s="4" t="s">
        <v>30</v>
      </c>
      <c r="L5" s="4">
        <v>-2582</v>
      </c>
      <c r="M5" s="4">
        <v>-2582</v>
      </c>
      <c r="N5" s="4" t="s">
        <v>45</v>
      </c>
      <c r="O5" s="4" t="s">
        <v>32</v>
      </c>
      <c r="P5" s="4" t="s">
        <v>33</v>
      </c>
      <c r="Q5" s="4">
        <v>0</v>
      </c>
      <c r="R5" s="7">
        <v>45032</v>
      </c>
      <c r="S5" s="6">
        <v>45064</v>
      </c>
      <c r="T5" s="4" t="s">
        <v>34</v>
      </c>
      <c r="U5" s="4">
        <v>-2582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43</v>
      </c>
      <c r="B6" s="4" t="s">
        <v>26</v>
      </c>
      <c r="C6" s="4" t="s">
        <v>49</v>
      </c>
      <c r="D6" s="4" t="s">
        <v>44</v>
      </c>
      <c r="E6" s="4" t="s">
        <v>29</v>
      </c>
      <c r="F6" s="6">
        <v>45045</v>
      </c>
      <c r="G6" s="6">
        <v>45049</v>
      </c>
      <c r="H6" s="4">
        <v>1</v>
      </c>
      <c r="I6" s="4">
        <v>4</v>
      </c>
      <c r="J6" s="4">
        <v>4</v>
      </c>
      <c r="K6" s="4" t="s">
        <v>30</v>
      </c>
      <c r="L6" s="4">
        <v>2582</v>
      </c>
      <c r="M6" s="4">
        <v>2582</v>
      </c>
      <c r="N6" s="4" t="s">
        <v>45</v>
      </c>
      <c r="O6" s="4" t="s">
        <v>32</v>
      </c>
      <c r="P6" s="4" t="s">
        <v>33</v>
      </c>
      <c r="Q6" s="4">
        <v>0</v>
      </c>
      <c r="R6" s="7">
        <v>45032.9889814815</v>
      </c>
      <c r="S6" s="6">
        <v>45064</v>
      </c>
      <c r="T6" s="4" t="s">
        <v>34</v>
      </c>
      <c r="U6" s="4">
        <v>2582</v>
      </c>
      <c r="V6" s="4">
        <v>0</v>
      </c>
      <c r="W6" s="4">
        <v>0</v>
      </c>
      <c r="X6" s="4" t="s">
        <v>46</v>
      </c>
      <c r="Y6" s="4" t="s">
        <v>47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45047</v>
      </c>
      <c r="G7" s="6">
        <v>45049</v>
      </c>
      <c r="H7" s="4">
        <v>1</v>
      </c>
      <c r="I7" s="4">
        <v>2</v>
      </c>
      <c r="J7" s="4">
        <v>2</v>
      </c>
      <c r="K7" s="4" t="s">
        <v>30</v>
      </c>
      <c r="L7" s="4">
        <v>929</v>
      </c>
      <c r="M7" s="4">
        <v>929</v>
      </c>
      <c r="N7" s="4" t="s">
        <v>53</v>
      </c>
      <c r="O7" s="4" t="s">
        <v>32</v>
      </c>
      <c r="P7" s="4" t="s">
        <v>33</v>
      </c>
      <c r="Q7" s="4">
        <v>0</v>
      </c>
      <c r="R7" s="7">
        <v>45035</v>
      </c>
      <c r="S7" s="6">
        <v>45064</v>
      </c>
      <c r="T7" s="4" t="s">
        <v>34</v>
      </c>
      <c r="U7" s="4">
        <v>929</v>
      </c>
      <c r="V7" s="4">
        <v>0</v>
      </c>
      <c r="W7" s="4">
        <v>0</v>
      </c>
      <c r="X7" s="4" t="s">
        <v>54</v>
      </c>
      <c r="Y7" s="4" t="s">
        <v>42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45048</v>
      </c>
      <c r="G8" s="6">
        <v>45049</v>
      </c>
      <c r="H8" s="4">
        <v>1</v>
      </c>
      <c r="I8" s="4">
        <v>1</v>
      </c>
      <c r="J8" s="4">
        <v>1</v>
      </c>
      <c r="K8" s="4" t="s">
        <v>30</v>
      </c>
      <c r="L8" s="4">
        <v>812</v>
      </c>
      <c r="M8" s="4">
        <v>812</v>
      </c>
      <c r="N8" s="4" t="s">
        <v>58</v>
      </c>
      <c r="O8" s="4" t="s">
        <v>32</v>
      </c>
      <c r="P8" s="4" t="s">
        <v>33</v>
      </c>
      <c r="Q8" s="4">
        <v>0</v>
      </c>
      <c r="R8" s="7">
        <v>45037</v>
      </c>
      <c r="S8" s="6">
        <v>45064</v>
      </c>
      <c r="T8" s="4" t="s">
        <v>34</v>
      </c>
      <c r="U8" s="4">
        <v>812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51</v>
      </c>
      <c r="E9" s="4" t="s">
        <v>62</v>
      </c>
      <c r="F9" s="6">
        <v>45047</v>
      </c>
      <c r="G9" s="6">
        <v>45049</v>
      </c>
      <c r="H9" s="4">
        <v>1</v>
      </c>
      <c r="I9" s="4">
        <v>2</v>
      </c>
      <c r="J9" s="4">
        <v>2</v>
      </c>
      <c r="K9" s="4" t="s">
        <v>30</v>
      </c>
      <c r="L9" s="4">
        <v>1281</v>
      </c>
      <c r="M9" s="4">
        <v>1281</v>
      </c>
      <c r="N9" s="4" t="s">
        <v>63</v>
      </c>
      <c r="O9" s="4" t="s">
        <v>32</v>
      </c>
      <c r="P9" s="4" t="s">
        <v>33</v>
      </c>
      <c r="Q9" s="4">
        <v>0</v>
      </c>
      <c r="R9" s="7">
        <v>45038</v>
      </c>
      <c r="S9" s="6">
        <v>45064</v>
      </c>
      <c r="T9" s="4" t="s">
        <v>34</v>
      </c>
      <c r="U9" s="4">
        <v>1281</v>
      </c>
      <c r="V9" s="4">
        <v>0</v>
      </c>
      <c r="W9" s="4">
        <v>0</v>
      </c>
      <c r="X9" s="4" t="s">
        <v>64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45048</v>
      </c>
      <c r="G10" s="6">
        <v>45049</v>
      </c>
      <c r="H10" s="4">
        <v>1</v>
      </c>
      <c r="I10" s="4">
        <v>1</v>
      </c>
      <c r="J10" s="4">
        <v>1</v>
      </c>
      <c r="K10" s="4" t="s">
        <v>30</v>
      </c>
      <c r="L10" s="4">
        <v>179</v>
      </c>
      <c r="M10" s="4">
        <v>179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45038</v>
      </c>
      <c r="S10" s="6">
        <v>45064</v>
      </c>
      <c r="T10" s="4" t="s">
        <v>34</v>
      </c>
      <c r="U10" s="4">
        <v>179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65</v>
      </c>
      <c r="B11" s="4" t="s">
        <v>26</v>
      </c>
      <c r="C11" s="4" t="s">
        <v>48</v>
      </c>
      <c r="D11" s="4" t="s">
        <v>66</v>
      </c>
      <c r="E11" s="4" t="s">
        <v>67</v>
      </c>
      <c r="F11" s="6">
        <v>45048</v>
      </c>
      <c r="G11" s="6">
        <v>45049</v>
      </c>
      <c r="H11" s="4">
        <v>1</v>
      </c>
      <c r="I11" s="4">
        <v>1</v>
      </c>
      <c r="J11" s="4">
        <v>1</v>
      </c>
      <c r="K11" s="4" t="s">
        <v>30</v>
      </c>
      <c r="L11" s="4">
        <v>-179</v>
      </c>
      <c r="M11" s="4">
        <v>-179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45038</v>
      </c>
      <c r="S11" s="6">
        <v>45064</v>
      </c>
      <c r="T11" s="4" t="s">
        <v>34</v>
      </c>
      <c r="U11" s="4">
        <v>-179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65</v>
      </c>
      <c r="B12" s="4" t="s">
        <v>26</v>
      </c>
      <c r="C12" s="4" t="s">
        <v>49</v>
      </c>
      <c r="D12" s="4" t="s">
        <v>66</v>
      </c>
      <c r="E12" s="4" t="s">
        <v>67</v>
      </c>
      <c r="F12" s="6">
        <v>45048</v>
      </c>
      <c r="G12" s="6">
        <v>45049</v>
      </c>
      <c r="H12" s="4">
        <v>1</v>
      </c>
      <c r="I12" s="4">
        <v>1</v>
      </c>
      <c r="J12" s="4">
        <v>1</v>
      </c>
      <c r="K12" s="4" t="s">
        <v>30</v>
      </c>
      <c r="L12" s="4">
        <v>179</v>
      </c>
      <c r="M12" s="4">
        <v>179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45038.859375</v>
      </c>
      <c r="S12" s="6">
        <v>45064</v>
      </c>
      <c r="T12" s="4" t="s">
        <v>34</v>
      </c>
      <c r="U12" s="4">
        <v>179</v>
      </c>
      <c r="V12" s="4">
        <v>0</v>
      </c>
      <c r="W12" s="4">
        <v>0</v>
      </c>
      <c r="X12" s="4" t="s">
        <v>69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45048</v>
      </c>
      <c r="G13" s="6">
        <v>45049</v>
      </c>
      <c r="H13" s="4">
        <v>1</v>
      </c>
      <c r="I13" s="4">
        <v>1</v>
      </c>
      <c r="J13" s="4">
        <v>1</v>
      </c>
      <c r="K13" s="4" t="s">
        <v>30</v>
      </c>
      <c r="L13" s="4">
        <v>892</v>
      </c>
      <c r="M13" s="4">
        <v>892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45039</v>
      </c>
      <c r="S13" s="6">
        <v>45064</v>
      </c>
      <c r="T13" s="4" t="s">
        <v>34</v>
      </c>
      <c r="U13" s="4">
        <v>892</v>
      </c>
      <c r="V13" s="4">
        <v>0</v>
      </c>
      <c r="W13" s="4">
        <v>0</v>
      </c>
      <c r="X13" s="4" t="s">
        <v>75</v>
      </c>
      <c r="Y13" s="4" t="s">
        <v>76</v>
      </c>
    </row>
    <row r="14" s="4" customFormat="1" spans="1:25">
      <c r="A14" s="4" t="s">
        <v>71</v>
      </c>
      <c r="B14" s="4" t="s">
        <v>26</v>
      </c>
      <c r="C14" s="4" t="s">
        <v>48</v>
      </c>
      <c r="D14" s="4" t="s">
        <v>72</v>
      </c>
      <c r="E14" s="4" t="s">
        <v>73</v>
      </c>
      <c r="F14" s="6">
        <v>45048</v>
      </c>
      <c r="G14" s="6">
        <v>45049</v>
      </c>
      <c r="H14" s="4">
        <v>1</v>
      </c>
      <c r="I14" s="4">
        <v>1</v>
      </c>
      <c r="J14" s="4">
        <v>1</v>
      </c>
      <c r="K14" s="4" t="s">
        <v>30</v>
      </c>
      <c r="L14" s="4">
        <v>-892</v>
      </c>
      <c r="M14" s="4">
        <v>-892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45039</v>
      </c>
      <c r="S14" s="6">
        <v>45064</v>
      </c>
      <c r="T14" s="4" t="s">
        <v>34</v>
      </c>
      <c r="U14" s="4">
        <v>-892</v>
      </c>
      <c r="V14" s="4">
        <v>0</v>
      </c>
      <c r="W14" s="4">
        <v>0</v>
      </c>
      <c r="X14" s="4" t="s">
        <v>75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45048</v>
      </c>
      <c r="G15" s="6">
        <v>45049</v>
      </c>
      <c r="H15" s="4">
        <v>1</v>
      </c>
      <c r="I15" s="4">
        <v>1</v>
      </c>
      <c r="J15" s="4">
        <v>1</v>
      </c>
      <c r="K15" s="4" t="s">
        <v>30</v>
      </c>
      <c r="L15" s="4">
        <v>610</v>
      </c>
      <c r="M15" s="4">
        <v>610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45040</v>
      </c>
      <c r="S15" s="6">
        <v>45064</v>
      </c>
      <c r="T15" s="4" t="s">
        <v>34</v>
      </c>
      <c r="U15" s="4">
        <v>610</v>
      </c>
      <c r="V15" s="4">
        <v>0</v>
      </c>
      <c r="W15" s="4">
        <v>0</v>
      </c>
      <c r="X15" s="4" t="s">
        <v>81</v>
      </c>
      <c r="Y15" s="4" t="s">
        <v>82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45045</v>
      </c>
      <c r="G16" s="6">
        <v>45049</v>
      </c>
      <c r="H16" s="4">
        <v>1</v>
      </c>
      <c r="I16" s="4">
        <v>4</v>
      </c>
      <c r="J16" s="4">
        <v>4</v>
      </c>
      <c r="K16" s="4" t="s">
        <v>30</v>
      </c>
      <c r="L16" s="4">
        <v>458</v>
      </c>
      <c r="M16" s="4">
        <v>458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45042</v>
      </c>
      <c r="S16" s="6">
        <v>45064</v>
      </c>
      <c r="T16" s="4" t="s">
        <v>34</v>
      </c>
      <c r="U16" s="4">
        <v>458</v>
      </c>
      <c r="V16" s="4">
        <v>0</v>
      </c>
      <c r="W16" s="4">
        <v>0</v>
      </c>
      <c r="X16" s="4" t="s">
        <v>87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45048</v>
      </c>
      <c r="G17" s="6">
        <v>45049</v>
      </c>
      <c r="H17" s="4">
        <v>1</v>
      </c>
      <c r="I17" s="4">
        <v>1</v>
      </c>
      <c r="J17" s="4">
        <v>1</v>
      </c>
      <c r="K17" s="4" t="s">
        <v>30</v>
      </c>
      <c r="L17" s="4">
        <v>435</v>
      </c>
      <c r="M17" s="4">
        <v>435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45045</v>
      </c>
      <c r="S17" s="6">
        <v>45064</v>
      </c>
      <c r="T17" s="4" t="s">
        <v>34</v>
      </c>
      <c r="U17" s="4">
        <v>435</v>
      </c>
      <c r="V17" s="4">
        <v>0</v>
      </c>
      <c r="W17" s="4">
        <v>0</v>
      </c>
      <c r="X17" s="4" t="s">
        <v>93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45048</v>
      </c>
      <c r="G18" s="6">
        <v>45049</v>
      </c>
      <c r="H18" s="4">
        <v>1</v>
      </c>
      <c r="I18" s="4">
        <v>1</v>
      </c>
      <c r="J18" s="4">
        <v>1</v>
      </c>
      <c r="K18" s="4" t="s">
        <v>30</v>
      </c>
      <c r="L18" s="4">
        <v>315</v>
      </c>
      <c r="M18" s="4">
        <v>315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45046</v>
      </c>
      <c r="S18" s="6">
        <v>45064</v>
      </c>
      <c r="T18" s="4" t="s">
        <v>34</v>
      </c>
      <c r="U18" s="4">
        <v>315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95</v>
      </c>
      <c r="B19" s="4" t="s">
        <v>26</v>
      </c>
      <c r="C19" s="4" t="s">
        <v>48</v>
      </c>
      <c r="D19" s="4" t="s">
        <v>96</v>
      </c>
      <c r="E19" s="4" t="s">
        <v>97</v>
      </c>
      <c r="F19" s="6">
        <v>45048</v>
      </c>
      <c r="G19" s="6">
        <v>45049</v>
      </c>
      <c r="H19" s="4">
        <v>1</v>
      </c>
      <c r="I19" s="4">
        <v>1</v>
      </c>
      <c r="J19" s="4">
        <v>1</v>
      </c>
      <c r="K19" s="4" t="s">
        <v>30</v>
      </c>
      <c r="L19" s="4">
        <v>-315</v>
      </c>
      <c r="M19" s="4">
        <v>-315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45046</v>
      </c>
      <c r="S19" s="6">
        <v>45064</v>
      </c>
      <c r="T19" s="4" t="s">
        <v>34</v>
      </c>
      <c r="U19" s="4">
        <v>-315</v>
      </c>
      <c r="V19" s="4">
        <v>0</v>
      </c>
      <c r="W19" s="4">
        <v>0</v>
      </c>
      <c r="X19" s="4" t="s">
        <v>99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102</v>
      </c>
      <c r="D20" s="4" t="s">
        <v>103</v>
      </c>
      <c r="E20" s="4" t="s">
        <v>104</v>
      </c>
      <c r="F20" s="6">
        <v>45017</v>
      </c>
      <c r="G20" s="6">
        <v>45018</v>
      </c>
      <c r="H20" s="4">
        <v>1</v>
      </c>
      <c r="I20" s="4">
        <v>1</v>
      </c>
      <c r="J20" s="4">
        <v>1</v>
      </c>
      <c r="K20" s="4" t="s">
        <v>30</v>
      </c>
      <c r="L20" s="4">
        <v>249</v>
      </c>
      <c r="M20" s="4">
        <v>249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45017.8180092593</v>
      </c>
      <c r="S20" s="6">
        <v>45064</v>
      </c>
      <c r="T20" s="4"/>
      <c r="U20" s="4">
        <v>0</v>
      </c>
      <c r="V20" s="4">
        <v>0</v>
      </c>
      <c r="W20" s="4">
        <v>0</v>
      </c>
      <c r="X20" s="4" t="s">
        <v>106</v>
      </c>
      <c r="Y20" s="4" t="s">
        <v>107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C2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999223587219290</v>
      </c>
      <c r="B2" s="6">
        <v>45046</v>
      </c>
      <c r="C2" s="6">
        <v>45049</v>
      </c>
      <c r="D2" s="4">
        <v>855</v>
      </c>
      <c r="E2" s="4" t="str">
        <f>VLOOKUP(A2,HOP!A:L,12,0)</f>
        <v>855.00</v>
      </c>
      <c r="F2" s="4" t="str">
        <f>VLOOKUP(A2,HOP!A:C,3,0)</f>
        <v>3215027</v>
      </c>
      <c r="G2" s="4">
        <f>D2-E2</f>
        <v>0</v>
      </c>
      <c r="H2" s="4" t="str">
        <f>$H$1&amp;F2</f>
        <v>，3215027</v>
      </c>
      <c r="I2" s="4" t="str">
        <f>VLOOKUP(A2,HOP!A:U,21,0)</f>
        <v>直连</v>
      </c>
    </row>
    <row r="3" s="4" customFormat="1" spans="1:9">
      <c r="A3" s="5">
        <v>999223590973618</v>
      </c>
      <c r="B3" s="6">
        <v>45046</v>
      </c>
      <c r="C3" s="6">
        <v>45049</v>
      </c>
      <c r="D3" s="4">
        <v>1432</v>
      </c>
      <c r="E3" s="4" t="str">
        <f>VLOOKUP(A3,HOP!A:L,12,0)</f>
        <v>1431.99</v>
      </c>
      <c r="F3" s="4" t="str">
        <f>VLOOKUP(A3,HOP!A:C,3,0)</f>
        <v>3216296</v>
      </c>
      <c r="G3" s="4">
        <f t="shared" ref="G3:G14" si="0">D3-E3</f>
        <v>0.00999999999999091</v>
      </c>
      <c r="H3" s="4" t="str">
        <f t="shared" ref="H3:H14" si="1">$H$1&amp;F3</f>
        <v>，3216296</v>
      </c>
      <c r="I3" s="4" t="str">
        <f>VLOOKUP(A3,HOP!A:U,21,0)</f>
        <v>直连</v>
      </c>
    </row>
    <row r="4" s="4" customFormat="1" spans="1:9">
      <c r="A4" s="5">
        <v>999223693686890</v>
      </c>
      <c r="B4" s="6">
        <v>45045</v>
      </c>
      <c r="C4" s="6">
        <v>45049</v>
      </c>
      <c r="D4" s="4">
        <v>2582</v>
      </c>
      <c r="E4" s="4" t="str">
        <f>VLOOKUP(A4,HOP!A:L,12,0)</f>
        <v>2582.00</v>
      </c>
      <c r="F4" s="4" t="str">
        <f>VLOOKUP(A4,HOP!A:C,3,0)</f>
        <v>3234965</v>
      </c>
      <c r="G4" s="4">
        <f t="shared" si="0"/>
        <v>0</v>
      </c>
      <c r="H4" s="4" t="str">
        <f t="shared" si="1"/>
        <v>，3234965</v>
      </c>
      <c r="I4" s="4" t="str">
        <f>VLOOKUP(A4,HOP!A:U,21,0)</f>
        <v>直连</v>
      </c>
    </row>
    <row r="5" s="4" customFormat="1" spans="1:9">
      <c r="A5" s="5">
        <v>999223745624554</v>
      </c>
      <c r="B5" s="6">
        <v>45047</v>
      </c>
      <c r="C5" s="6">
        <v>45049</v>
      </c>
      <c r="D5" s="4">
        <v>929</v>
      </c>
      <c r="E5" s="4" t="str">
        <f>VLOOKUP(A5,HOP!A:L,12,0)</f>
        <v>929.00</v>
      </c>
      <c r="F5" s="4" t="str">
        <f>VLOOKUP(A5,HOP!A:C,3,0)</f>
        <v>3255075</v>
      </c>
      <c r="G5" s="4">
        <f t="shared" si="0"/>
        <v>0</v>
      </c>
      <c r="H5" s="4" t="str">
        <f t="shared" si="1"/>
        <v>，3255075</v>
      </c>
      <c r="I5" s="4" t="str">
        <f>VLOOKUP(A5,HOP!A:U,21,0)</f>
        <v>直连</v>
      </c>
    </row>
    <row r="6" s="4" customFormat="1" spans="1:9">
      <c r="A6" s="5">
        <v>999223769005578</v>
      </c>
      <c r="B6" s="6">
        <v>45048</v>
      </c>
      <c r="C6" s="6">
        <v>45049</v>
      </c>
      <c r="D6" s="4">
        <v>812</v>
      </c>
      <c r="E6" s="4" t="str">
        <f>VLOOKUP(A6,HOP!A:L,12,0)</f>
        <v>812.00</v>
      </c>
      <c r="F6" s="4" t="str">
        <f>VLOOKUP(A6,HOP!A:C,3,0)</f>
        <v>3264647</v>
      </c>
      <c r="G6" s="4">
        <f t="shared" si="0"/>
        <v>0</v>
      </c>
      <c r="H6" s="4" t="str">
        <f t="shared" si="1"/>
        <v>，3264647</v>
      </c>
      <c r="I6" s="4" t="str">
        <f>VLOOKUP(A6,HOP!A:U,21,0)</f>
        <v>直连</v>
      </c>
    </row>
    <row r="7" s="4" customFormat="1" spans="1:9">
      <c r="A7" s="5">
        <v>999223791392549</v>
      </c>
      <c r="B7" s="6">
        <v>45047</v>
      </c>
      <c r="C7" s="6">
        <v>45049</v>
      </c>
      <c r="D7" s="4">
        <v>1281</v>
      </c>
      <c r="E7" s="4" t="str">
        <f>VLOOKUP(A7,HOP!A:L,12,0)</f>
        <v>1281.00</v>
      </c>
      <c r="F7" s="4" t="str">
        <f>VLOOKUP(A7,HOP!A:C,3,0)</f>
        <v>3272849</v>
      </c>
      <c r="G7" s="4">
        <f t="shared" si="0"/>
        <v>0</v>
      </c>
      <c r="H7" s="4" t="str">
        <f t="shared" si="1"/>
        <v>，3272849</v>
      </c>
      <c r="I7" s="4" t="str">
        <f>VLOOKUP(A7,HOP!A:U,21,0)</f>
        <v>直连</v>
      </c>
    </row>
    <row r="8" s="4" customFormat="1" spans="1:10">
      <c r="A8" s="5">
        <v>999223796433239</v>
      </c>
      <c r="B8" s="6">
        <v>45048</v>
      </c>
      <c r="C8" s="6">
        <v>45049</v>
      </c>
      <c r="D8" s="4">
        <v>179</v>
      </c>
      <c r="E8" s="4" t="str">
        <f>VLOOKUP(A8,HOP!A:L,12,0)</f>
        <v>0.00</v>
      </c>
      <c r="F8" s="4" t="str">
        <f>VLOOKUP(A8,HOP!A:C,3,0)</f>
        <v>3273947</v>
      </c>
      <c r="G8" s="4">
        <f t="shared" si="0"/>
        <v>179</v>
      </c>
      <c r="H8" s="4" t="str">
        <f t="shared" si="1"/>
        <v>，3273947</v>
      </c>
      <c r="I8" s="4" t="str">
        <f>VLOOKUP(A8,HOP!A:U,21,0)</f>
        <v>直连</v>
      </c>
      <c r="J8" s="4" t="s">
        <v>109</v>
      </c>
    </row>
    <row r="9" s="4" customFormat="1" hidden="1" spans="1:9">
      <c r="A9" s="5">
        <v>999223802734512</v>
      </c>
      <c r="B9" s="6">
        <v>45048</v>
      </c>
      <c r="C9" s="6">
        <v>45049</v>
      </c>
      <c r="D9" s="4">
        <v>0</v>
      </c>
      <c r="E9" s="4" t="str">
        <f>VLOOKUP(A9,HOP!A:L,12,0)</f>
        <v>0.00</v>
      </c>
      <c r="F9" s="4" t="str">
        <f>VLOOKUP(A9,HOP!A:C,3,0)</f>
        <v>3276075</v>
      </c>
      <c r="G9" s="4">
        <f t="shared" si="0"/>
        <v>0</v>
      </c>
      <c r="H9" s="4" t="str">
        <f t="shared" si="1"/>
        <v>，3276075</v>
      </c>
      <c r="I9" s="4" t="str">
        <f>VLOOKUP(A9,HOP!A:U,21,0)</f>
        <v>直连</v>
      </c>
    </row>
    <row r="10" s="4" customFormat="1" spans="1:9">
      <c r="A10" s="5">
        <v>999223826770046</v>
      </c>
      <c r="B10" s="6">
        <v>45048</v>
      </c>
      <c r="C10" s="6">
        <v>45049</v>
      </c>
      <c r="D10" s="4">
        <v>610</v>
      </c>
      <c r="E10" s="4" t="str">
        <f>VLOOKUP(A10,HOP!A:L,12,0)</f>
        <v>610.00</v>
      </c>
      <c r="F10" s="4" t="str">
        <f>VLOOKUP(A10,HOP!A:C,3,0)</f>
        <v>3282651</v>
      </c>
      <c r="G10" s="4">
        <f t="shared" si="0"/>
        <v>0</v>
      </c>
      <c r="H10" s="4" t="str">
        <f t="shared" si="1"/>
        <v>，3282651</v>
      </c>
      <c r="I10" s="4" t="str">
        <f>VLOOKUP(A10,HOP!A:U,21,0)</f>
        <v>直连</v>
      </c>
    </row>
    <row r="11" s="4" customFormat="1" spans="1:9">
      <c r="A11" s="5">
        <v>999223866905418</v>
      </c>
      <c r="B11" s="6">
        <v>45045</v>
      </c>
      <c r="C11" s="6">
        <v>45049</v>
      </c>
      <c r="D11" s="4">
        <v>458</v>
      </c>
      <c r="E11" s="4" t="str">
        <f>VLOOKUP(A11,HOP!A:L,12,0)</f>
        <v>458.00</v>
      </c>
      <c r="F11" s="4" t="str">
        <f>VLOOKUP(A11,HOP!A:C,3,0)</f>
        <v>3294049</v>
      </c>
      <c r="G11" s="4">
        <f t="shared" si="0"/>
        <v>0</v>
      </c>
      <c r="H11" s="4" t="str">
        <f t="shared" si="1"/>
        <v>，3294049</v>
      </c>
      <c r="I11" s="4" t="str">
        <f>VLOOKUP(A11,HOP!A:U,21,0)</f>
        <v>直连</v>
      </c>
    </row>
    <row r="12" s="4" customFormat="1" spans="1:9">
      <c r="A12" s="5">
        <v>999223904741290</v>
      </c>
      <c r="B12" s="6">
        <v>45048</v>
      </c>
      <c r="C12" s="6">
        <v>45049</v>
      </c>
      <c r="D12" s="4">
        <v>435</v>
      </c>
      <c r="E12" s="4" t="str">
        <f>VLOOKUP(A12,HOP!A:L,12,0)</f>
        <v>435.00</v>
      </c>
      <c r="F12" s="4" t="str">
        <f>VLOOKUP(A12,HOP!A:C,3,0)</f>
        <v>3303773</v>
      </c>
      <c r="G12" s="4">
        <f t="shared" si="0"/>
        <v>0</v>
      </c>
      <c r="H12" s="4" t="str">
        <f t="shared" si="1"/>
        <v>，3303773</v>
      </c>
      <c r="I12" s="4" t="str">
        <f>VLOOKUP(A12,HOP!A:U,21,0)</f>
        <v>直连</v>
      </c>
    </row>
    <row r="13" s="4" customFormat="1" hidden="1" spans="1:9">
      <c r="A13" s="5">
        <v>999223933857802</v>
      </c>
      <c r="B13" s="6">
        <v>45048</v>
      </c>
      <c r="C13" s="6">
        <v>45049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10">
      <c r="A14" s="8" t="s">
        <v>110</v>
      </c>
      <c r="B14" s="6">
        <v>45017</v>
      </c>
      <c r="C14" s="6">
        <v>45018</v>
      </c>
      <c r="D14" s="4">
        <v>249</v>
      </c>
      <c r="E14" s="4" t="e">
        <f>VLOOKUP(A14,HOP!A:L,12,0)</f>
        <v>#N/A</v>
      </c>
      <c r="F14" s="4">
        <v>3190214</v>
      </c>
      <c r="G14" s="4" t="e">
        <f t="shared" si="0"/>
        <v>#N/A</v>
      </c>
      <c r="H14" s="4" t="str">
        <f t="shared" si="1"/>
        <v>，3190214</v>
      </c>
      <c r="I14" s="4" t="e">
        <f>VLOOKUP(A14,HOP!A:U,21,0)</f>
        <v>#N/A</v>
      </c>
      <c r="J14" s="4" t="s">
        <v>111</v>
      </c>
    </row>
    <row r="16" spans="4:4">
      <c r="D16" s="4">
        <f>SUM(D2:D15)</f>
        <v>9822</v>
      </c>
    </row>
    <row r="18" spans="4:4">
      <c r="D18" s="4" t="s">
        <v>112</v>
      </c>
    </row>
    <row r="22" spans="1:3">
      <c r="A22" s="4" t="s">
        <v>113</v>
      </c>
      <c r="C22" s="4">
        <v>9643</v>
      </c>
    </row>
    <row r="23" spans="1:3">
      <c r="A23" s="4" t="s">
        <v>114</v>
      </c>
      <c r="C23" s="4">
        <v>179</v>
      </c>
    </row>
    <row r="24" spans="1:3">
      <c r="A24" s="4" t="s">
        <v>115</v>
      </c>
      <c r="C24" s="4">
        <f>SUBTOTAL(9,C22:C23)</f>
        <v>9822</v>
      </c>
    </row>
  </sheetData>
  <autoFilter ref="A1:X14">
    <filterColumn colId="3">
      <filters>
        <filter val="610"/>
        <filter val="1281"/>
        <filter val="812"/>
        <filter val="1432"/>
        <filter val="2582"/>
        <filter val="435"/>
        <filter val="855"/>
        <filter val="458"/>
        <filter val="179"/>
        <filter val="249"/>
        <filter val="9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3">
        <v>999223802734512</v>
      </c>
      <c r="B2" s="1" t="s">
        <v>135</v>
      </c>
      <c r="C2" s="1" t="s">
        <v>136</v>
      </c>
      <c r="D2" s="1" t="s">
        <v>137</v>
      </c>
      <c r="E2" s="1" t="s">
        <v>74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141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  <c r="U2" s="1" t="s">
        <v>149</v>
      </c>
      <c r="V2" s="1" t="s">
        <v>150</v>
      </c>
    </row>
    <row r="3" s="1" customFormat="1" spans="1:22">
      <c r="A3" s="3">
        <v>999223796433239</v>
      </c>
      <c r="B3" s="1" t="s">
        <v>151</v>
      </c>
      <c r="C3" s="1" t="s">
        <v>152</v>
      </c>
      <c r="D3" s="1" t="s">
        <v>153</v>
      </c>
      <c r="E3" s="1" t="s">
        <v>68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141</v>
      </c>
      <c r="L3" s="1" t="s">
        <v>141</v>
      </c>
      <c r="M3" s="1" t="s">
        <v>143</v>
      </c>
      <c r="N3" s="1" t="s">
        <v>143</v>
      </c>
      <c r="O3" s="1" t="s">
        <v>141</v>
      </c>
      <c r="P3" s="1" t="s">
        <v>144</v>
      </c>
      <c r="Q3" s="1" t="s">
        <v>145</v>
      </c>
      <c r="R3" s="1" t="s">
        <v>154</v>
      </c>
      <c r="S3" s="1" t="s">
        <v>147</v>
      </c>
      <c r="T3" s="1" t="s">
        <v>148</v>
      </c>
      <c r="U3" s="1" t="s">
        <v>149</v>
      </c>
      <c r="V3" s="1" t="s">
        <v>150</v>
      </c>
    </row>
    <row r="4" s="1" customFormat="1" spans="1:22">
      <c r="A4" s="3">
        <v>999223791392549</v>
      </c>
      <c r="B4" s="1" t="s">
        <v>151</v>
      </c>
      <c r="C4" s="1" t="s">
        <v>155</v>
      </c>
      <c r="D4" s="1" t="s">
        <v>156</v>
      </c>
      <c r="E4" s="1" t="s">
        <v>63</v>
      </c>
      <c r="F4" s="1" t="s">
        <v>157</v>
      </c>
      <c r="G4" s="1" t="s">
        <v>139</v>
      </c>
      <c r="H4" s="1" t="s">
        <v>140</v>
      </c>
      <c r="I4" s="1" t="s">
        <v>158</v>
      </c>
      <c r="J4" s="1" t="s">
        <v>142</v>
      </c>
      <c r="K4" s="1" t="s">
        <v>158</v>
      </c>
      <c r="L4" s="1" t="s">
        <v>158</v>
      </c>
      <c r="M4" s="1" t="s">
        <v>143</v>
      </c>
      <c r="N4" s="1" t="s">
        <v>143</v>
      </c>
      <c r="O4" s="1" t="s">
        <v>141</v>
      </c>
      <c r="P4" s="1" t="s">
        <v>144</v>
      </c>
      <c r="Q4" s="1" t="s">
        <v>145</v>
      </c>
      <c r="R4" s="1" t="s">
        <v>159</v>
      </c>
      <c r="S4" s="1" t="s">
        <v>147</v>
      </c>
      <c r="T4" s="1" t="s">
        <v>148</v>
      </c>
      <c r="U4" s="1" t="s">
        <v>149</v>
      </c>
      <c r="V4" s="1" t="s">
        <v>150</v>
      </c>
    </row>
    <row r="5" s="1" customFormat="1" spans="1:22">
      <c r="A5" s="3">
        <v>999223826770046</v>
      </c>
      <c r="B5" s="1" t="s">
        <v>160</v>
      </c>
      <c r="C5" s="1" t="s">
        <v>161</v>
      </c>
      <c r="D5" s="1" t="s">
        <v>162</v>
      </c>
      <c r="E5" s="1" t="s">
        <v>80</v>
      </c>
      <c r="F5" s="1" t="s">
        <v>138</v>
      </c>
      <c r="G5" s="1" t="s">
        <v>139</v>
      </c>
      <c r="H5" s="1" t="s">
        <v>140</v>
      </c>
      <c r="I5" s="1" t="s">
        <v>163</v>
      </c>
      <c r="J5" s="1" t="s">
        <v>142</v>
      </c>
      <c r="K5" s="1" t="s">
        <v>163</v>
      </c>
      <c r="L5" s="1" t="s">
        <v>163</v>
      </c>
      <c r="M5" s="1" t="s">
        <v>143</v>
      </c>
      <c r="N5" s="1" t="s">
        <v>143</v>
      </c>
      <c r="O5" s="1" t="s">
        <v>141</v>
      </c>
      <c r="P5" s="1" t="s">
        <v>144</v>
      </c>
      <c r="Q5" s="1" t="s">
        <v>145</v>
      </c>
      <c r="R5" s="1" t="s">
        <v>164</v>
      </c>
      <c r="S5" s="1" t="s">
        <v>147</v>
      </c>
      <c r="T5" s="1" t="s">
        <v>148</v>
      </c>
      <c r="U5" s="1" t="s">
        <v>149</v>
      </c>
      <c r="V5" s="1" t="s">
        <v>150</v>
      </c>
    </row>
    <row r="6" s="1" customFormat="1" spans="1:22">
      <c r="A6" s="3">
        <v>999223745624554</v>
      </c>
      <c r="B6" s="1" t="s">
        <v>165</v>
      </c>
      <c r="C6" s="1" t="s">
        <v>166</v>
      </c>
      <c r="D6" s="1" t="s">
        <v>156</v>
      </c>
      <c r="E6" s="1" t="s">
        <v>167</v>
      </c>
      <c r="F6" s="1" t="s">
        <v>157</v>
      </c>
      <c r="G6" s="1" t="s">
        <v>139</v>
      </c>
      <c r="H6" s="1" t="s">
        <v>140</v>
      </c>
      <c r="I6" s="1" t="s">
        <v>168</v>
      </c>
      <c r="J6" s="1" t="s">
        <v>142</v>
      </c>
      <c r="K6" s="1" t="s">
        <v>168</v>
      </c>
      <c r="L6" s="1" t="s">
        <v>168</v>
      </c>
      <c r="M6" s="1" t="s">
        <v>143</v>
      </c>
      <c r="N6" s="1" t="s">
        <v>143</v>
      </c>
      <c r="O6" s="1" t="s">
        <v>141</v>
      </c>
      <c r="P6" s="1" t="s">
        <v>144</v>
      </c>
      <c r="Q6" s="1" t="s">
        <v>145</v>
      </c>
      <c r="R6" s="1" t="s">
        <v>169</v>
      </c>
      <c r="S6" s="1" t="s">
        <v>147</v>
      </c>
      <c r="T6" s="1" t="s">
        <v>148</v>
      </c>
      <c r="U6" s="1" t="s">
        <v>149</v>
      </c>
      <c r="V6" s="1" t="s">
        <v>150</v>
      </c>
    </row>
    <row r="7" s="1" customFormat="1" spans="1:22">
      <c r="A7" s="3">
        <v>999223866905418</v>
      </c>
      <c r="B7" s="1" t="s">
        <v>170</v>
      </c>
      <c r="C7" s="1" t="s">
        <v>171</v>
      </c>
      <c r="D7" s="1" t="s">
        <v>172</v>
      </c>
      <c r="E7" s="1" t="s">
        <v>86</v>
      </c>
      <c r="F7" s="1" t="s">
        <v>173</v>
      </c>
      <c r="G7" s="1" t="s">
        <v>139</v>
      </c>
      <c r="H7" s="1" t="s">
        <v>140</v>
      </c>
      <c r="I7" s="1" t="s">
        <v>174</v>
      </c>
      <c r="J7" s="1" t="s">
        <v>142</v>
      </c>
      <c r="K7" s="1" t="s">
        <v>174</v>
      </c>
      <c r="L7" s="1" t="s">
        <v>174</v>
      </c>
      <c r="M7" s="1" t="s">
        <v>143</v>
      </c>
      <c r="N7" s="1" t="s">
        <v>143</v>
      </c>
      <c r="O7" s="1" t="s">
        <v>141</v>
      </c>
      <c r="P7" s="1" t="s">
        <v>144</v>
      </c>
      <c r="Q7" s="1" t="s">
        <v>145</v>
      </c>
      <c r="R7" s="1" t="s">
        <v>175</v>
      </c>
      <c r="S7" s="1" t="s">
        <v>147</v>
      </c>
      <c r="T7" s="1" t="s">
        <v>148</v>
      </c>
      <c r="U7" s="1" t="s">
        <v>149</v>
      </c>
      <c r="V7" s="1" t="s">
        <v>150</v>
      </c>
    </row>
    <row r="8" s="1" customFormat="1" spans="1:22">
      <c r="A8" s="3">
        <v>999223904741290</v>
      </c>
      <c r="B8" s="1" t="s">
        <v>173</v>
      </c>
      <c r="C8" s="1" t="s">
        <v>176</v>
      </c>
      <c r="D8" s="1" t="s">
        <v>177</v>
      </c>
      <c r="E8" s="1" t="s">
        <v>92</v>
      </c>
      <c r="F8" s="1" t="s">
        <v>138</v>
      </c>
      <c r="G8" s="1" t="s">
        <v>139</v>
      </c>
      <c r="H8" s="1" t="s">
        <v>140</v>
      </c>
      <c r="I8" s="1" t="s">
        <v>178</v>
      </c>
      <c r="J8" s="1" t="s">
        <v>142</v>
      </c>
      <c r="K8" s="1" t="s">
        <v>178</v>
      </c>
      <c r="L8" s="1" t="s">
        <v>178</v>
      </c>
      <c r="M8" s="1" t="s">
        <v>143</v>
      </c>
      <c r="N8" s="1" t="s">
        <v>143</v>
      </c>
      <c r="O8" s="1" t="s">
        <v>141</v>
      </c>
      <c r="P8" s="1" t="s">
        <v>144</v>
      </c>
      <c r="Q8" s="1" t="s">
        <v>145</v>
      </c>
      <c r="R8" s="1" t="s">
        <v>179</v>
      </c>
      <c r="S8" s="1" t="s">
        <v>147</v>
      </c>
      <c r="T8" s="1" t="s">
        <v>148</v>
      </c>
      <c r="U8" s="1" t="s">
        <v>149</v>
      </c>
      <c r="V8" s="1" t="s">
        <v>150</v>
      </c>
    </row>
    <row r="9" s="1" customFormat="1" spans="1:22">
      <c r="A9" s="3">
        <v>999223769005578</v>
      </c>
      <c r="B9" s="1" t="s">
        <v>180</v>
      </c>
      <c r="C9" s="1" t="s">
        <v>181</v>
      </c>
      <c r="D9" s="1" t="s">
        <v>182</v>
      </c>
      <c r="E9" s="1" t="s">
        <v>58</v>
      </c>
      <c r="F9" s="1" t="s">
        <v>138</v>
      </c>
      <c r="G9" s="1" t="s">
        <v>139</v>
      </c>
      <c r="H9" s="1" t="s">
        <v>140</v>
      </c>
      <c r="I9" s="1" t="s">
        <v>183</v>
      </c>
      <c r="J9" s="1" t="s">
        <v>142</v>
      </c>
      <c r="K9" s="1" t="s">
        <v>183</v>
      </c>
      <c r="L9" s="1" t="s">
        <v>183</v>
      </c>
      <c r="M9" s="1" t="s">
        <v>143</v>
      </c>
      <c r="N9" s="1" t="s">
        <v>143</v>
      </c>
      <c r="O9" s="1" t="s">
        <v>141</v>
      </c>
      <c r="P9" s="1" t="s">
        <v>144</v>
      </c>
      <c r="Q9" s="1" t="s">
        <v>145</v>
      </c>
      <c r="R9" s="1" t="s">
        <v>184</v>
      </c>
      <c r="S9" s="1" t="s">
        <v>147</v>
      </c>
      <c r="T9" s="1" t="s">
        <v>148</v>
      </c>
      <c r="U9" s="1" t="s">
        <v>149</v>
      </c>
      <c r="V9" s="1" t="s">
        <v>150</v>
      </c>
    </row>
    <row r="10" s="1" customFormat="1" spans="1:22">
      <c r="A10" s="3">
        <v>999223693686890</v>
      </c>
      <c r="B10" s="1" t="s">
        <v>185</v>
      </c>
      <c r="C10" s="1" t="s">
        <v>186</v>
      </c>
      <c r="D10" s="1" t="s">
        <v>187</v>
      </c>
      <c r="E10" s="1" t="s">
        <v>45</v>
      </c>
      <c r="F10" s="1" t="s">
        <v>173</v>
      </c>
      <c r="G10" s="1" t="s">
        <v>139</v>
      </c>
      <c r="H10" s="1" t="s">
        <v>140</v>
      </c>
      <c r="I10" s="1" t="s">
        <v>188</v>
      </c>
      <c r="J10" s="1" t="s">
        <v>142</v>
      </c>
      <c r="K10" s="1" t="s">
        <v>188</v>
      </c>
      <c r="L10" s="1" t="s">
        <v>188</v>
      </c>
      <c r="M10" s="1" t="s">
        <v>143</v>
      </c>
      <c r="N10" s="1" t="s">
        <v>143</v>
      </c>
      <c r="O10" s="1" t="s">
        <v>141</v>
      </c>
      <c r="P10" s="1" t="s">
        <v>144</v>
      </c>
      <c r="Q10" s="1" t="s">
        <v>145</v>
      </c>
      <c r="R10" s="1" t="s">
        <v>189</v>
      </c>
      <c r="S10" s="1" t="s">
        <v>147</v>
      </c>
      <c r="T10" s="1" t="s">
        <v>148</v>
      </c>
      <c r="U10" s="1" t="s">
        <v>149</v>
      </c>
      <c r="V10" s="1" t="s">
        <v>150</v>
      </c>
    </row>
    <row r="11" s="1" customFormat="1" spans="1:22">
      <c r="A11" s="3">
        <v>999223590973618</v>
      </c>
      <c r="B11" s="1" t="s">
        <v>190</v>
      </c>
      <c r="C11" s="1" t="s">
        <v>191</v>
      </c>
      <c r="D11" s="1" t="s">
        <v>192</v>
      </c>
      <c r="E11" s="1" t="s">
        <v>40</v>
      </c>
      <c r="F11" s="1" t="s">
        <v>193</v>
      </c>
      <c r="G11" s="1" t="s">
        <v>139</v>
      </c>
      <c r="H11" s="1" t="s">
        <v>140</v>
      </c>
      <c r="I11" s="1" t="s">
        <v>194</v>
      </c>
      <c r="J11" s="1" t="s">
        <v>142</v>
      </c>
      <c r="K11" s="1" t="s">
        <v>194</v>
      </c>
      <c r="L11" s="1" t="s">
        <v>194</v>
      </c>
      <c r="M11" s="1" t="s">
        <v>143</v>
      </c>
      <c r="N11" s="1" t="s">
        <v>143</v>
      </c>
      <c r="O11" s="1" t="s">
        <v>141</v>
      </c>
      <c r="P11" s="1" t="s">
        <v>144</v>
      </c>
      <c r="Q11" s="1" t="s">
        <v>145</v>
      </c>
      <c r="R11" s="1" t="s">
        <v>195</v>
      </c>
      <c r="S11" s="1" t="s">
        <v>147</v>
      </c>
      <c r="T11" s="1" t="s">
        <v>148</v>
      </c>
      <c r="U11" s="1" t="s">
        <v>149</v>
      </c>
      <c r="V11" s="1" t="s">
        <v>150</v>
      </c>
    </row>
    <row r="12" s="1" customFormat="1" spans="1:22">
      <c r="A12" s="3">
        <v>999223587219290</v>
      </c>
      <c r="B12" s="1" t="s">
        <v>190</v>
      </c>
      <c r="C12" s="1" t="s">
        <v>196</v>
      </c>
      <c r="D12" s="1" t="s">
        <v>197</v>
      </c>
      <c r="E12" s="1" t="s">
        <v>31</v>
      </c>
      <c r="F12" s="1" t="s">
        <v>193</v>
      </c>
      <c r="G12" s="1" t="s">
        <v>139</v>
      </c>
      <c r="H12" s="1" t="s">
        <v>140</v>
      </c>
      <c r="I12" s="1" t="s">
        <v>198</v>
      </c>
      <c r="J12" s="1" t="s">
        <v>142</v>
      </c>
      <c r="K12" s="1" t="s">
        <v>198</v>
      </c>
      <c r="L12" s="1" t="s">
        <v>198</v>
      </c>
      <c r="M12" s="1" t="s">
        <v>143</v>
      </c>
      <c r="N12" s="1" t="s">
        <v>143</v>
      </c>
      <c r="O12" s="1" t="s">
        <v>141</v>
      </c>
      <c r="P12" s="1" t="s">
        <v>144</v>
      </c>
      <c r="Q12" s="1" t="s">
        <v>145</v>
      </c>
      <c r="R12" s="1" t="s">
        <v>199</v>
      </c>
      <c r="S12" s="1" t="s">
        <v>147</v>
      </c>
      <c r="T12" s="1" t="s">
        <v>148</v>
      </c>
      <c r="U12" s="1" t="s">
        <v>149</v>
      </c>
      <c r="V12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2023-05-18T01:18:07Z</dcterms:created>
  <dcterms:modified xsi:type="dcterms:W3CDTF">2023-05-18T01:26:38Z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C47B2203E6164449BBF5F0C31FDFD4A8_12</vt:lpwstr>
  </property>
  <property fmtid="{D5CDD505-2E9C-101B-9397-08002B2CF9AE}" pid="3" name="KSOProductBuildVer">
    <vt:lpwstr>2052-11.1.0.14036</vt:lpwstr>
  </property>
</Properties>
</file>