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对账!$1:$37</definedName>
  </definedNames>
  <calcPr calcId="144525"/>
</workbook>
</file>

<file path=xl/sharedStrings.xml><?xml version="1.0" encoding="utf-8"?>
<sst xmlns="http://schemas.openxmlformats.org/spreadsheetml/2006/main" count="675" uniqueCount="253">
  <si>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</si>
  <si>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</si>
  <si>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</si>
  <si>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</si>
  <si>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</si>
  <si>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</si>
  <si>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</si>
  <si>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</si>
  <si>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</si>
  <si>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</si>
  <si>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</si>
  <si>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</si>
  <si>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</si>
  <si>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</si>
  <si>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</si>
  <si>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</si>
  <si>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</si>
  <si>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</si>
  <si>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</si>
  <si>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</si>
  <si>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</si>
  <si>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</si>
  <si>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</si>
  <si>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</si>
  <si>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</si>
  <si>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999223261708957	</t>
  </si>
  <si>
    <t>Ctrip</t>
  </si>
  <si>
    <t>正常</t>
  </si>
  <si>
    <t>[香港]香港九龙海逸君绰酒店(Harbour Grand Kowloon)(17095949)</t>
  </si>
  <si>
    <t>高级客房(至少连住2晚及以上)&lt;特惠&gt;&lt;双人入住&gt;&lt;内宾&gt;&lt;无早&gt;</t>
  </si>
  <si>
    <t>CNY</t>
  </si>
  <si>
    <t>Sun/Qimeng,Zhu/Junyi</t>
  </si>
  <si>
    <t>CA363230517CNY</t>
  </si>
  <si>
    <t>未提现</t>
  </si>
  <si>
    <t>携程开票</t>
  </si>
  <si>
    <t xml:space="preserve">3155244	</t>
  </si>
  <si>
    <t xml:space="preserve">	</t>
  </si>
  <si>
    <t xml:space="preserve">999223384338814	</t>
  </si>
  <si>
    <t>[香港]富荟土瓜湾酒店(iclub To Kwa Wan Hotel)(17099151)</t>
  </si>
  <si>
    <t>尊荟客房(至少提前3天预订)&lt;连住2-7晚&gt;&lt;双人入住&gt;&lt;内宾&gt;&lt;无早&gt;</t>
  </si>
  <si>
    <t>JIANG/DANLEI</t>
  </si>
  <si>
    <t xml:space="preserve">3177874	</t>
  </si>
  <si>
    <t xml:space="preserve">999223391803277	</t>
  </si>
  <si>
    <t>Yang/Fan</t>
  </si>
  <si>
    <t xml:space="preserve">3179165	</t>
  </si>
  <si>
    <t xml:space="preserve">999223391819097	</t>
  </si>
  <si>
    <t>xie/peiwen</t>
  </si>
  <si>
    <t xml:space="preserve">3179169	</t>
  </si>
  <si>
    <t xml:space="preserve">999223393324624	</t>
  </si>
  <si>
    <t>Zhang/Jie,Guo/Shengli</t>
  </si>
  <si>
    <t xml:space="preserve">3179798	</t>
  </si>
  <si>
    <t xml:space="preserve">999223436788799	</t>
  </si>
  <si>
    <t>JING/YUANCHEN,SONG/HUAIGE</t>
  </si>
  <si>
    <t xml:space="preserve">3188274	</t>
  </si>
  <si>
    <t xml:space="preserve">999223467690023	</t>
  </si>
  <si>
    <t>[香港]香港港岛海逸君绰酒店(Harbour Grand Hong Kong)(17081023)</t>
  </si>
  <si>
    <t>高级海景客房(至少连住2晚及以上)&lt;特惠专享&gt;&lt;双人入住&gt;&lt;内宾&gt;&lt;无早&gt;</t>
  </si>
  <si>
    <t>CHEN/XIAOJUAN</t>
  </si>
  <si>
    <t xml:space="preserve">3194193	</t>
  </si>
  <si>
    <t xml:space="preserve">999223491279701	</t>
  </si>
  <si>
    <t>Yan/Qiuhua,Chen/Jing</t>
  </si>
  <si>
    <t xml:space="preserve">3198925	</t>
  </si>
  <si>
    <t xml:space="preserve">23514949583	</t>
  </si>
  <si>
    <t>CHEN/JIANFENG</t>
  </si>
  <si>
    <t xml:space="preserve">3202882	</t>
  </si>
  <si>
    <t xml:space="preserve">999223540175220	</t>
  </si>
  <si>
    <t>SUN/YI</t>
  </si>
  <si>
    <t xml:space="preserve">3207525	</t>
  </si>
  <si>
    <t xml:space="preserve">999223571642000	</t>
  </si>
  <si>
    <t>CHEN/JUN</t>
  </si>
  <si>
    <t xml:space="preserve">3212554	</t>
  </si>
  <si>
    <t xml:space="preserve">999223744909813	</t>
  </si>
  <si>
    <t>[香港]香港广易商务宾馆(家庭旅馆)(WIDE EVER HOSTEL)(2981749)</t>
  </si>
  <si>
    <t>三人房&lt;特惠专享&gt;&lt;三人入住&gt;&lt;无早&gt;</t>
  </si>
  <si>
    <t>DING/YAN,ZHONG/XIAOQING,ZHONG/YUHAN</t>
  </si>
  <si>
    <t xml:space="preserve">3254784	</t>
  </si>
  <si>
    <t xml:space="preserve">999223786379011	</t>
  </si>
  <si>
    <t>[梅州]梅州麓湖山酒店(67856423)</t>
  </si>
  <si>
    <t>零压豪华双床房&lt;超值特惠&gt;&lt;双人入住&gt;&lt;双早&gt;&lt;日历房套餐高价值&gt;&lt;新酒店礼盒&gt;</t>
  </si>
  <si>
    <t>郭昌平</t>
  </si>
  <si>
    <t xml:space="preserve">999223786391512	</t>
  </si>
  <si>
    <t>零压豪华大床房&lt;超值特惠&gt;&lt;双人入住&gt;&lt;双早&gt;&lt;日历房套餐高价值&gt;&lt;新酒店礼盒&gt;</t>
  </si>
  <si>
    <t>赖日春</t>
  </si>
  <si>
    <t xml:space="preserve">999223832607549	</t>
  </si>
  <si>
    <t>豪华大床房&lt;双人入住&gt;&lt;升级特惠&gt;&lt;双早&gt;&lt;新高价值日历房套餐&gt;&lt;新酒店礼盒&gt;</t>
  </si>
  <si>
    <t>邓睿</t>
  </si>
  <si>
    <t xml:space="preserve">999223833556980	</t>
  </si>
  <si>
    <t>[东莞]东莞中汇文华酒店(69329934)</t>
  </si>
  <si>
    <t>城景大床房&lt;双人入住&gt;&lt;内宾&gt;&lt;预付&gt;&lt;无早&gt;</t>
  </si>
  <si>
    <t>仁义</t>
  </si>
  <si>
    <t xml:space="preserve">3285031	</t>
  </si>
  <si>
    <t xml:space="preserve">999223847326559	</t>
  </si>
  <si>
    <t>[广州]广州威珀斯酒店(67322972)</t>
  </si>
  <si>
    <t>商务大床房&lt;双人入住&gt;&lt;内宾&gt;&lt;预付&gt;&lt;无早&gt;</t>
  </si>
  <si>
    <t>穆星旭</t>
  </si>
  <si>
    <t xml:space="preserve">3289226	</t>
  </si>
  <si>
    <t xml:space="preserve">725721	</t>
  </si>
  <si>
    <t xml:space="preserve">999223934196536	</t>
  </si>
  <si>
    <t>[梅州]梅州昌盛豪生大酒店(45834822)</t>
  </si>
  <si>
    <t>柚见好——非遗双床房&lt;超值特惠&gt;&lt;双人入住&gt;&lt;双早&gt;</t>
  </si>
  <si>
    <t>古玲玲</t>
  </si>
  <si>
    <t>退单</t>
  </si>
  <si>
    <t xml:space="preserve">999223942510620	</t>
  </si>
  <si>
    <t>雷雨</t>
  </si>
  <si>
    <t xml:space="preserve">999223943275753	</t>
  </si>
  <si>
    <t>胡秋莲</t>
  </si>
  <si>
    <t xml:space="preserve">999223951388918	</t>
  </si>
  <si>
    <t>陈方权</t>
  </si>
  <si>
    <t xml:space="preserve">999223956557793	</t>
  </si>
  <si>
    <t>王生</t>
  </si>
  <si>
    <t xml:space="preserve">999223956801959	</t>
  </si>
  <si>
    <t>柚见汝——非遗大床房&lt;超值特惠&gt;&lt;双人入住&gt;&lt;双早&gt;</t>
  </si>
  <si>
    <t>姜晓东</t>
  </si>
  <si>
    <t xml:space="preserve">999223956950598	</t>
  </si>
  <si>
    <t>[香港]旺角荟贤居(Lodgewood by Nina Hospitality (3486069)</t>
  </si>
  <si>
    <t>w.客房&lt;双人入住&gt;&lt;内宾&gt;&lt;预付&gt;&lt;无早&gt;</t>
  </si>
  <si>
    <t>Zhou/Yaran,Dong/Siqi</t>
  </si>
  <si>
    <t xml:space="preserve">3313041	</t>
  </si>
  <si>
    <t xml:space="preserve">24142	</t>
  </si>
  <si>
    <t>，</t>
  </si>
  <si>
    <t>999223491279701</t>
  </si>
  <si>
    <t>直采</t>
  </si>
  <si>
    <t>A230515094714481</t>
  </si>
  <si>
    <t>本期收回5146元</t>
  </si>
  <si>
    <t>999223491279701此单多收1000.01元待退回</t>
  </si>
  <si>
    <t>999223786379011</t>
  </si>
  <si>
    <t>202304221227580025</t>
  </si>
  <si>
    <t>999223786391512</t>
  </si>
  <si>
    <t>202304221145270068</t>
  </si>
  <si>
    <t>999223832607549</t>
  </si>
  <si>
    <t>202304242350590068</t>
  </si>
  <si>
    <t>999223934196536</t>
  </si>
  <si>
    <t>202304301457420068</t>
  </si>
  <si>
    <t>999223942510620</t>
  </si>
  <si>
    <t>202304302303430071</t>
  </si>
  <si>
    <t>999223943275753</t>
  </si>
  <si>
    <t>202305010758170076</t>
  </si>
  <si>
    <t>999223951388918</t>
  </si>
  <si>
    <t>202305011238510025</t>
  </si>
  <si>
    <t>999223956557793</t>
  </si>
  <si>
    <t>202305011815510068</t>
  </si>
  <si>
    <t>999223956801959</t>
  </si>
  <si>
    <t>202305011836570068</t>
  </si>
  <si>
    <t>A230519101044481</t>
  </si>
  <si>
    <t>A230519101158481</t>
  </si>
  <si>
    <t>A230519101253228</t>
  </si>
  <si>
    <t>房集：i230517095856 6936元</t>
  </si>
  <si>
    <t>CNY / HKD 当前参考汇率: 1.12064659</t>
  </si>
  <si>
    <t>总计：55322.78 CNY/
61997.28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</si>
  <si>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</si>
  <si>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</si>
  <si>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</si>
  <si>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</si>
  <si>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</si>
  <si>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</si>
  <si>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</si>
  <si>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</si>
  <si>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</si>
  <si>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</si>
  <si>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</si>
  <si>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</si>
  <si>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</si>
  <si>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</si>
  <si>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</si>
  <si>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</si>
  <si>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</si>
  <si>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</si>
  <si>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</si>
  <si>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2023-05-01</t>
  </si>
  <si>
    <t>3313041</t>
  </si>
  <si>
    <t>旺角荟贤居</t>
  </si>
  <si>
    <t>Zhou Yaran,Dong Siqi</t>
  </si>
  <si>
    <t>2023-05-02</t>
  </si>
  <si>
    <t>退房日周结</t>
  </si>
  <si>
    <t>1083.73</t>
  </si>
  <si>
    <t>RMB</t>
  </si>
  <si>
    <t>0</t>
  </si>
  <si>
    <t>0.00</t>
  </si>
  <si>
    <t>携程国内直连(DD)</t>
  </si>
  <si>
    <t>01.011249</t>
  </si>
  <si>
    <t>2023-05-01 18:45:17</t>
  </si>
  <si>
    <t>否</t>
  </si>
  <si>
    <t>汇智国际旅游发展有限公司</t>
  </si>
  <si>
    <t>直连</t>
  </si>
  <si>
    <t>中国</t>
  </si>
  <si>
    <t>2023-04-25</t>
  </si>
  <si>
    <t>3289226</t>
  </si>
  <si>
    <t>广州威珀斯酒店</t>
  </si>
  <si>
    <t>2023-04-30</t>
  </si>
  <si>
    <t>2557.32</t>
  </si>
  <si>
    <t>2023-04-25 22:43:04</t>
  </si>
  <si>
    <t>3285031</t>
  </si>
  <si>
    <t>东莞中汇文华酒店</t>
  </si>
  <si>
    <t>335.32</t>
  </si>
  <si>
    <t>2023-04-25 08:11:21</t>
  </si>
  <si>
    <t>2023-04-19</t>
  </si>
  <si>
    <t>3254784</t>
  </si>
  <si>
    <t>香港广易商务宾馆(家庭旅馆)</t>
  </si>
  <si>
    <t>DING YAN,ZHONG XIAOQING,ZHONG YUHAN</t>
  </si>
  <si>
    <t>785.40</t>
  </si>
  <si>
    <t>2023-04-19 21:51:26</t>
  </si>
  <si>
    <t>2023-04-10</t>
  </si>
  <si>
    <t>3212554</t>
  </si>
  <si>
    <t>香港港岛海逸君绰酒店</t>
  </si>
  <si>
    <t>CHEN JUN</t>
  </si>
  <si>
    <t>2023-04-27</t>
  </si>
  <si>
    <t>8219.00</t>
  </si>
  <si>
    <t>2023-04-11 01:37:13</t>
  </si>
  <si>
    <t>2023-04-08</t>
  </si>
  <si>
    <t>3207525</t>
  </si>
  <si>
    <t>SUN YI</t>
  </si>
  <si>
    <t>2023-04-29</t>
  </si>
  <si>
    <t>5104.00</t>
  </si>
  <si>
    <t>2023-04-08 14:34:57</t>
  </si>
  <si>
    <t>2023-04-06</t>
  </si>
  <si>
    <t>3202882</t>
  </si>
  <si>
    <t>CHEN JIANFENG</t>
  </si>
  <si>
    <t>3130.00</t>
  </si>
  <si>
    <t>2023-04-06 21:27:26</t>
  </si>
  <si>
    <t>2023-04-03</t>
  </si>
  <si>
    <t>3194193</t>
  </si>
  <si>
    <t>CHEN XIAOJUAN</t>
  </si>
  <si>
    <t>4936.00</t>
  </si>
  <si>
    <t>2023-04-03 22:24:36</t>
  </si>
  <si>
    <t>2023-04-01</t>
  </si>
  <si>
    <t>3188274</t>
  </si>
  <si>
    <t>香港九龙海逸君绰酒店</t>
  </si>
  <si>
    <t>JING YUANCHEN,SONG HUAIGE</t>
  </si>
  <si>
    <t>2968.00</t>
  </si>
  <si>
    <t>2023-04-03 22:10:24</t>
  </si>
  <si>
    <t>2023-03-29</t>
  </si>
  <si>
    <t>3179798</t>
  </si>
  <si>
    <t>Zhang Jie,Guo Shengli</t>
  </si>
  <si>
    <t>4069.00</t>
  </si>
  <si>
    <t>2023-03-29 23:19:09</t>
  </si>
  <si>
    <t>2023-03-28</t>
  </si>
  <si>
    <t>3179169</t>
  </si>
  <si>
    <t>xie peiwen</t>
  </si>
  <si>
    <t>2627.00</t>
  </si>
  <si>
    <t>2023-04-01 21:14:44</t>
  </si>
  <si>
    <t>3179165</t>
  </si>
  <si>
    <t>Yang Fan</t>
  </si>
  <si>
    <t>2023-04-01 21:14:26</t>
  </si>
  <si>
    <t>3177874</t>
  </si>
  <si>
    <t>富荟土瓜湾酒店</t>
  </si>
  <si>
    <t>JIANG DANLEI</t>
  </si>
  <si>
    <t>1541.00</t>
  </si>
  <si>
    <t>2023-03-29 23:39:51</t>
  </si>
  <si>
    <t>2023-03-19</t>
  </si>
  <si>
    <t>3155244</t>
  </si>
  <si>
    <t>Sun Qimeng,Zhu Junyi</t>
  </si>
  <si>
    <t>2258.00</t>
  </si>
  <si>
    <t>2023-03-20 21:10:33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</si>
</sst>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14</xdr:col>
      <xdr:colOff>514350</xdr:colOff>
      <xdr:row>70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858000"/>
          <a:ext cx="1055370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C44" sqref="C44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45046</v>
      </c>
      <c r="G2" s="6">
        <v>45048</v>
      </c>
      <c r="H2" s="4">
        <v>1</v>
      </c>
      <c r="I2" s="4">
        <v>2</v>
      </c>
      <c r="J2" s="4">
        <v>2</v>
      </c>
      <c r="K2" s="4" t="s">
        <v>30</v>
      </c>
      <c r="L2" s="4">
        <v>2258</v>
      </c>
      <c r="M2" s="4">
        <v>2258</v>
      </c>
      <c r="N2" s="4" t="s">
        <v>31</v>
      </c>
      <c r="O2" s="4" t="s">
        <v>32</v>
      </c>
      <c r="P2" s="4" t="s">
        <v>33</v>
      </c>
      <c r="Q2" s="4">
        <v>0</v>
      </c>
      <c r="R2" s="8">
        <v>45004</v>
      </c>
      <c r="S2" s="6">
        <v>45063</v>
      </c>
      <c r="T2" s="4" t="s">
        <v>34</v>
      </c>
      <c r="U2" s="4">
        <v>2258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45046</v>
      </c>
      <c r="G3" s="6">
        <v>45048</v>
      </c>
      <c r="H3" s="4">
        <v>1</v>
      </c>
      <c r="I3" s="4">
        <v>2</v>
      </c>
      <c r="J3" s="4">
        <v>2</v>
      </c>
      <c r="K3" s="4" t="s">
        <v>30</v>
      </c>
      <c r="L3" s="4">
        <v>1541</v>
      </c>
      <c r="M3" s="4">
        <v>1541</v>
      </c>
      <c r="N3" s="4" t="s">
        <v>40</v>
      </c>
      <c r="O3" s="4" t="s">
        <v>32</v>
      </c>
      <c r="P3" s="4" t="s">
        <v>33</v>
      </c>
      <c r="Q3" s="4">
        <v>0</v>
      </c>
      <c r="R3" s="8">
        <v>45013</v>
      </c>
      <c r="S3" s="6">
        <v>45063</v>
      </c>
      <c r="T3" s="4" t="s">
        <v>34</v>
      </c>
      <c r="U3" s="4">
        <v>1541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45046</v>
      </c>
      <c r="G4" s="6">
        <v>45048</v>
      </c>
      <c r="H4" s="4">
        <v>1</v>
      </c>
      <c r="I4" s="4">
        <v>2</v>
      </c>
      <c r="J4" s="4">
        <v>2</v>
      </c>
      <c r="K4" s="4" t="s">
        <v>30</v>
      </c>
      <c r="L4" s="4">
        <v>2627</v>
      </c>
      <c r="M4" s="4">
        <v>2627</v>
      </c>
      <c r="N4" s="4" t="s">
        <v>43</v>
      </c>
      <c r="O4" s="4" t="s">
        <v>32</v>
      </c>
      <c r="P4" s="4" t="s">
        <v>33</v>
      </c>
      <c r="Q4" s="4">
        <v>0</v>
      </c>
      <c r="R4" s="8">
        <v>45013</v>
      </c>
      <c r="S4" s="6">
        <v>45063</v>
      </c>
      <c r="T4" s="4" t="s">
        <v>34</v>
      </c>
      <c r="U4" s="4">
        <v>2627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45046</v>
      </c>
      <c r="G5" s="6">
        <v>45048</v>
      </c>
      <c r="H5" s="4">
        <v>1</v>
      </c>
      <c r="I5" s="4">
        <v>2</v>
      </c>
      <c r="J5" s="4">
        <v>2</v>
      </c>
      <c r="K5" s="4" t="s">
        <v>30</v>
      </c>
      <c r="L5" s="4">
        <v>2627</v>
      </c>
      <c r="M5" s="4">
        <v>2627</v>
      </c>
      <c r="N5" s="4" t="s">
        <v>46</v>
      </c>
      <c r="O5" s="4" t="s">
        <v>32</v>
      </c>
      <c r="P5" s="4" t="s">
        <v>33</v>
      </c>
      <c r="Q5" s="4">
        <v>0</v>
      </c>
      <c r="R5" s="8">
        <v>45013</v>
      </c>
      <c r="S5" s="6">
        <v>45063</v>
      </c>
      <c r="T5" s="4" t="s">
        <v>34</v>
      </c>
      <c r="U5" s="4">
        <v>2627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45045</v>
      </c>
      <c r="G6" s="6">
        <v>45048</v>
      </c>
      <c r="H6" s="4">
        <v>1</v>
      </c>
      <c r="I6" s="4">
        <v>3</v>
      </c>
      <c r="J6" s="4">
        <v>3</v>
      </c>
      <c r="K6" s="4" t="s">
        <v>30</v>
      </c>
      <c r="L6" s="4">
        <v>4069</v>
      </c>
      <c r="M6" s="4">
        <v>4069</v>
      </c>
      <c r="N6" s="4" t="s">
        <v>49</v>
      </c>
      <c r="O6" s="4" t="s">
        <v>32</v>
      </c>
      <c r="P6" s="4" t="s">
        <v>33</v>
      </c>
      <c r="Q6" s="4">
        <v>0</v>
      </c>
      <c r="R6" s="8">
        <v>45014</v>
      </c>
      <c r="S6" s="6">
        <v>45063</v>
      </c>
      <c r="T6" s="4" t="s">
        <v>34</v>
      </c>
      <c r="U6" s="4">
        <v>4069</v>
      </c>
      <c r="V6" s="4">
        <v>0</v>
      </c>
      <c r="W6" s="4">
        <v>0</v>
      </c>
      <c r="X6" s="4" t="s">
        <v>50</v>
      </c>
      <c r="Y6" s="4" t="s">
        <v>36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45046</v>
      </c>
      <c r="G7" s="6">
        <v>45048</v>
      </c>
      <c r="H7" s="4">
        <v>1</v>
      </c>
      <c r="I7" s="4">
        <v>2</v>
      </c>
      <c r="J7" s="4">
        <v>2</v>
      </c>
      <c r="K7" s="4" t="s">
        <v>30</v>
      </c>
      <c r="L7" s="4">
        <v>2968</v>
      </c>
      <c r="M7" s="4">
        <v>2968</v>
      </c>
      <c r="N7" s="4" t="s">
        <v>52</v>
      </c>
      <c r="O7" s="4" t="s">
        <v>32</v>
      </c>
      <c r="P7" s="4" t="s">
        <v>33</v>
      </c>
      <c r="Q7" s="4">
        <v>0</v>
      </c>
      <c r="R7" s="8">
        <v>45017</v>
      </c>
      <c r="S7" s="6">
        <v>45063</v>
      </c>
      <c r="T7" s="4" t="s">
        <v>34</v>
      </c>
      <c r="U7" s="4">
        <v>2968</v>
      </c>
      <c r="V7" s="4">
        <v>0</v>
      </c>
      <c r="W7" s="4">
        <v>0</v>
      </c>
      <c r="X7" s="4" t="s">
        <v>53</v>
      </c>
      <c r="Y7" s="4" t="s">
        <v>36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45045</v>
      </c>
      <c r="G8" s="6">
        <v>45048</v>
      </c>
      <c r="H8" s="4">
        <v>1</v>
      </c>
      <c r="I8" s="4">
        <v>3</v>
      </c>
      <c r="J8" s="4">
        <v>3</v>
      </c>
      <c r="K8" s="4" t="s">
        <v>30</v>
      </c>
      <c r="L8" s="4">
        <v>4936</v>
      </c>
      <c r="M8" s="4">
        <v>4936</v>
      </c>
      <c r="N8" s="4" t="s">
        <v>57</v>
      </c>
      <c r="O8" s="4" t="s">
        <v>32</v>
      </c>
      <c r="P8" s="4" t="s">
        <v>33</v>
      </c>
      <c r="Q8" s="4">
        <v>0</v>
      </c>
      <c r="R8" s="8">
        <v>45019</v>
      </c>
      <c r="S8" s="6">
        <v>45063</v>
      </c>
      <c r="T8" s="4" t="s">
        <v>34</v>
      </c>
      <c r="U8" s="4">
        <v>4936</v>
      </c>
      <c r="V8" s="4">
        <v>0</v>
      </c>
      <c r="W8" s="4">
        <v>0</v>
      </c>
      <c r="X8" s="4" t="s">
        <v>58</v>
      </c>
      <c r="Y8" s="4" t="s">
        <v>36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55</v>
      </c>
      <c r="E9" s="4" t="s">
        <v>56</v>
      </c>
      <c r="F9" s="6">
        <v>45045</v>
      </c>
      <c r="G9" s="6">
        <v>45048</v>
      </c>
      <c r="H9" s="4">
        <v>2</v>
      </c>
      <c r="I9" s="4">
        <v>3</v>
      </c>
      <c r="J9" s="4">
        <v>6</v>
      </c>
      <c r="K9" s="4" t="s">
        <v>30</v>
      </c>
      <c r="L9" s="4">
        <v>10146</v>
      </c>
      <c r="M9" s="4">
        <v>10146</v>
      </c>
      <c r="N9" s="4" t="s">
        <v>60</v>
      </c>
      <c r="O9" s="4" t="s">
        <v>32</v>
      </c>
      <c r="P9" s="4" t="s">
        <v>33</v>
      </c>
      <c r="Q9" s="4">
        <v>0</v>
      </c>
      <c r="R9" s="8">
        <v>45021</v>
      </c>
      <c r="S9" s="6">
        <v>45063</v>
      </c>
      <c r="T9" s="4" t="s">
        <v>34</v>
      </c>
      <c r="U9" s="4">
        <v>10146</v>
      </c>
      <c r="V9" s="4">
        <v>0</v>
      </c>
      <c r="W9" s="4">
        <v>0</v>
      </c>
      <c r="X9" s="4" t="s">
        <v>61</v>
      </c>
      <c r="Y9" s="4" t="s">
        <v>36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55</v>
      </c>
      <c r="E10" s="4" t="s">
        <v>56</v>
      </c>
      <c r="F10" s="6">
        <v>45046</v>
      </c>
      <c r="G10" s="6">
        <v>45048</v>
      </c>
      <c r="H10" s="4">
        <v>1</v>
      </c>
      <c r="I10" s="4">
        <v>2</v>
      </c>
      <c r="J10" s="4">
        <v>2</v>
      </c>
      <c r="K10" s="4" t="s">
        <v>30</v>
      </c>
      <c r="L10" s="4">
        <v>3130</v>
      </c>
      <c r="M10" s="4">
        <v>3130</v>
      </c>
      <c r="N10" s="4" t="s">
        <v>63</v>
      </c>
      <c r="O10" s="4" t="s">
        <v>32</v>
      </c>
      <c r="P10" s="4" t="s">
        <v>33</v>
      </c>
      <c r="Q10" s="4">
        <v>0</v>
      </c>
      <c r="R10" s="8">
        <v>45022</v>
      </c>
      <c r="S10" s="6">
        <v>45063</v>
      </c>
      <c r="T10" s="4" t="s">
        <v>34</v>
      </c>
      <c r="U10" s="4">
        <v>3130</v>
      </c>
      <c r="V10" s="4">
        <v>0</v>
      </c>
      <c r="W10" s="4">
        <v>0</v>
      </c>
      <c r="X10" s="4" t="s">
        <v>64</v>
      </c>
      <c r="Y10" s="4" t="s">
        <v>36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55</v>
      </c>
      <c r="E11" s="4" t="s">
        <v>56</v>
      </c>
      <c r="F11" s="6">
        <v>45045</v>
      </c>
      <c r="G11" s="6">
        <v>45048</v>
      </c>
      <c r="H11" s="4">
        <v>1</v>
      </c>
      <c r="I11" s="4">
        <v>3</v>
      </c>
      <c r="J11" s="4">
        <v>3</v>
      </c>
      <c r="K11" s="4" t="s">
        <v>30</v>
      </c>
      <c r="L11" s="4">
        <v>5104</v>
      </c>
      <c r="M11" s="4">
        <v>5104</v>
      </c>
      <c r="N11" s="4" t="s">
        <v>66</v>
      </c>
      <c r="O11" s="4" t="s">
        <v>32</v>
      </c>
      <c r="P11" s="4" t="s">
        <v>33</v>
      </c>
      <c r="Q11" s="4">
        <v>0</v>
      </c>
      <c r="R11" s="8">
        <v>45024</v>
      </c>
      <c r="S11" s="6">
        <v>45063</v>
      </c>
      <c r="T11" s="4" t="s">
        <v>34</v>
      </c>
      <c r="U11" s="4">
        <v>5104</v>
      </c>
      <c r="V11" s="4">
        <v>0</v>
      </c>
      <c r="W11" s="4">
        <v>0</v>
      </c>
      <c r="X11" s="4" t="s">
        <v>67</v>
      </c>
      <c r="Y11" s="4" t="s">
        <v>36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55</v>
      </c>
      <c r="E12" s="4" t="s">
        <v>56</v>
      </c>
      <c r="F12" s="6">
        <v>45043</v>
      </c>
      <c r="G12" s="6">
        <v>45048</v>
      </c>
      <c r="H12" s="4">
        <v>1</v>
      </c>
      <c r="I12" s="4">
        <v>5</v>
      </c>
      <c r="J12" s="4">
        <v>5</v>
      </c>
      <c r="K12" s="4" t="s">
        <v>30</v>
      </c>
      <c r="L12" s="4">
        <v>8219</v>
      </c>
      <c r="M12" s="4">
        <v>8219</v>
      </c>
      <c r="N12" s="4" t="s">
        <v>69</v>
      </c>
      <c r="O12" s="4" t="s">
        <v>32</v>
      </c>
      <c r="P12" s="4" t="s">
        <v>33</v>
      </c>
      <c r="Q12" s="4">
        <v>0</v>
      </c>
      <c r="R12" s="8">
        <v>45026</v>
      </c>
      <c r="S12" s="6">
        <v>45063</v>
      </c>
      <c r="T12" s="4" t="s">
        <v>34</v>
      </c>
      <c r="U12" s="4">
        <v>8219</v>
      </c>
      <c r="V12" s="4">
        <v>0</v>
      </c>
      <c r="W12" s="4">
        <v>0</v>
      </c>
      <c r="X12" s="4" t="s">
        <v>70</v>
      </c>
      <c r="Y12" s="4" t="s">
        <v>36</v>
      </c>
    </row>
    <row r="13" s="4" customFormat="1" spans="1:25">
      <c r="A13" s="4" t="s">
        <v>71</v>
      </c>
      <c r="B13" s="4" t="s">
        <v>26</v>
      </c>
      <c r="C13" s="4" t="s">
        <v>27</v>
      </c>
      <c r="D13" s="4" t="s">
        <v>72</v>
      </c>
      <c r="E13" s="4" t="s">
        <v>73</v>
      </c>
      <c r="F13" s="6">
        <v>45047</v>
      </c>
      <c r="G13" s="6">
        <v>45048</v>
      </c>
      <c r="H13" s="4">
        <v>1</v>
      </c>
      <c r="I13" s="4">
        <v>1</v>
      </c>
      <c r="J13" s="4">
        <v>1</v>
      </c>
      <c r="K13" s="4" t="s">
        <v>30</v>
      </c>
      <c r="L13" s="4">
        <v>785.4</v>
      </c>
      <c r="M13" s="4">
        <v>785.4</v>
      </c>
      <c r="N13" s="4" t="s">
        <v>74</v>
      </c>
      <c r="O13" s="4" t="s">
        <v>32</v>
      </c>
      <c r="P13" s="4" t="s">
        <v>33</v>
      </c>
      <c r="Q13" s="4">
        <v>0</v>
      </c>
      <c r="R13" s="8">
        <v>45035</v>
      </c>
      <c r="S13" s="6">
        <v>45063</v>
      </c>
      <c r="T13" s="4" t="s">
        <v>34</v>
      </c>
      <c r="U13" s="4">
        <v>785.4</v>
      </c>
      <c r="V13" s="4">
        <v>0</v>
      </c>
      <c r="W13" s="4">
        <v>0</v>
      </c>
      <c r="X13" s="4" t="s">
        <v>75</v>
      </c>
      <c r="Y13" s="4" t="s">
        <v>36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77</v>
      </c>
      <c r="E14" s="4" t="s">
        <v>78</v>
      </c>
      <c r="F14" s="6">
        <v>45046</v>
      </c>
      <c r="G14" s="6">
        <v>45048</v>
      </c>
      <c r="H14" s="4">
        <v>1</v>
      </c>
      <c r="I14" s="4">
        <v>2</v>
      </c>
      <c r="J14" s="4">
        <v>2</v>
      </c>
      <c r="K14" s="4" t="s">
        <v>30</v>
      </c>
      <c r="L14" s="4">
        <v>960.4</v>
      </c>
      <c r="M14" s="4">
        <v>960.4</v>
      </c>
      <c r="N14" s="4" t="s">
        <v>79</v>
      </c>
      <c r="O14" s="4" t="s">
        <v>32</v>
      </c>
      <c r="P14" s="4" t="s">
        <v>33</v>
      </c>
      <c r="Q14" s="4">
        <v>0</v>
      </c>
      <c r="R14" s="8">
        <v>45038</v>
      </c>
      <c r="S14" s="6">
        <v>45063</v>
      </c>
      <c r="T14" s="4" t="s">
        <v>34</v>
      </c>
      <c r="U14" s="4">
        <v>960.4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80</v>
      </c>
      <c r="B15" s="4" t="s">
        <v>26</v>
      </c>
      <c r="C15" s="4" t="s">
        <v>27</v>
      </c>
      <c r="D15" s="4" t="s">
        <v>77</v>
      </c>
      <c r="E15" s="4" t="s">
        <v>81</v>
      </c>
      <c r="F15" s="6">
        <v>45046</v>
      </c>
      <c r="G15" s="6">
        <v>45048</v>
      </c>
      <c r="H15" s="4">
        <v>1</v>
      </c>
      <c r="I15" s="4">
        <v>2</v>
      </c>
      <c r="J15" s="4">
        <v>2</v>
      </c>
      <c r="K15" s="4" t="s">
        <v>30</v>
      </c>
      <c r="L15" s="4">
        <v>960.4</v>
      </c>
      <c r="M15" s="4">
        <v>960.4</v>
      </c>
      <c r="N15" s="4" t="s">
        <v>82</v>
      </c>
      <c r="O15" s="4" t="s">
        <v>32</v>
      </c>
      <c r="P15" s="4" t="s">
        <v>33</v>
      </c>
      <c r="Q15" s="4">
        <v>0</v>
      </c>
      <c r="R15" s="8">
        <v>45038</v>
      </c>
      <c r="S15" s="6">
        <v>45063</v>
      </c>
      <c r="T15" s="4" t="s">
        <v>34</v>
      </c>
      <c r="U15" s="4">
        <v>960.4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83</v>
      </c>
      <c r="B16" s="4" t="s">
        <v>26</v>
      </c>
      <c r="C16" s="4" t="s">
        <v>27</v>
      </c>
      <c r="D16" s="4" t="s">
        <v>77</v>
      </c>
      <c r="E16" s="4" t="s">
        <v>84</v>
      </c>
      <c r="F16" s="6">
        <v>45047</v>
      </c>
      <c r="G16" s="6">
        <v>45048</v>
      </c>
      <c r="H16" s="4">
        <v>1</v>
      </c>
      <c r="I16" s="4">
        <v>1</v>
      </c>
      <c r="J16" s="4">
        <v>1</v>
      </c>
      <c r="K16" s="4" t="s">
        <v>30</v>
      </c>
      <c r="L16" s="4">
        <v>459.2</v>
      </c>
      <c r="M16" s="4">
        <v>459.2</v>
      </c>
      <c r="N16" s="4" t="s">
        <v>85</v>
      </c>
      <c r="O16" s="4" t="s">
        <v>32</v>
      </c>
      <c r="P16" s="4" t="s">
        <v>33</v>
      </c>
      <c r="Q16" s="4">
        <v>0</v>
      </c>
      <c r="R16" s="8">
        <v>45040</v>
      </c>
      <c r="S16" s="6">
        <v>45063</v>
      </c>
      <c r="T16" s="4" t="s">
        <v>34</v>
      </c>
      <c r="U16" s="4">
        <v>459.2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86</v>
      </c>
      <c r="B17" s="4" t="s">
        <v>26</v>
      </c>
      <c r="C17" s="4" t="s">
        <v>27</v>
      </c>
      <c r="D17" s="4" t="s">
        <v>87</v>
      </c>
      <c r="E17" s="4" t="s">
        <v>88</v>
      </c>
      <c r="F17" s="6">
        <v>45046</v>
      </c>
      <c r="G17" s="6">
        <v>45048</v>
      </c>
      <c r="H17" s="4">
        <v>1</v>
      </c>
      <c r="I17" s="4">
        <v>2</v>
      </c>
      <c r="J17" s="4">
        <v>2</v>
      </c>
      <c r="K17" s="4" t="s">
        <v>30</v>
      </c>
      <c r="L17" s="4">
        <v>335.32</v>
      </c>
      <c r="M17" s="4">
        <v>335.32</v>
      </c>
      <c r="N17" s="4" t="s">
        <v>89</v>
      </c>
      <c r="O17" s="4" t="s">
        <v>32</v>
      </c>
      <c r="P17" s="4" t="s">
        <v>33</v>
      </c>
      <c r="Q17" s="4">
        <v>0</v>
      </c>
      <c r="R17" s="8">
        <v>45041</v>
      </c>
      <c r="S17" s="6">
        <v>45063</v>
      </c>
      <c r="T17" s="4" t="s">
        <v>34</v>
      </c>
      <c r="U17" s="4">
        <v>335.32</v>
      </c>
      <c r="V17" s="4">
        <v>0</v>
      </c>
      <c r="W17" s="4">
        <v>0</v>
      </c>
      <c r="X17" s="4" t="s">
        <v>90</v>
      </c>
      <c r="Y17" s="4" t="s">
        <v>36</v>
      </c>
    </row>
    <row r="18" s="4" customFormat="1" spans="1:25">
      <c r="A18" s="4" t="s">
        <v>91</v>
      </c>
      <c r="B18" s="4" t="s">
        <v>26</v>
      </c>
      <c r="C18" s="4" t="s">
        <v>27</v>
      </c>
      <c r="D18" s="4" t="s">
        <v>92</v>
      </c>
      <c r="E18" s="4" t="s">
        <v>93</v>
      </c>
      <c r="F18" s="6">
        <v>45046</v>
      </c>
      <c r="G18" s="6">
        <v>45048</v>
      </c>
      <c r="H18" s="4">
        <v>1</v>
      </c>
      <c r="I18" s="4">
        <v>2</v>
      </c>
      <c r="J18" s="4">
        <v>2</v>
      </c>
      <c r="K18" s="4" t="s">
        <v>30</v>
      </c>
      <c r="L18" s="4">
        <v>2557.32</v>
      </c>
      <c r="M18" s="4">
        <v>2557.32</v>
      </c>
      <c r="N18" s="4" t="s">
        <v>94</v>
      </c>
      <c r="O18" s="4" t="s">
        <v>32</v>
      </c>
      <c r="P18" s="4" t="s">
        <v>33</v>
      </c>
      <c r="Q18" s="4">
        <v>0</v>
      </c>
      <c r="R18" s="8">
        <v>45041</v>
      </c>
      <c r="S18" s="6">
        <v>45063</v>
      </c>
      <c r="T18" s="4" t="s">
        <v>34</v>
      </c>
      <c r="U18" s="4">
        <v>2557.32</v>
      </c>
      <c r="V18" s="4">
        <v>0</v>
      </c>
      <c r="W18" s="4">
        <v>0</v>
      </c>
      <c r="X18" s="4" t="s">
        <v>95</v>
      </c>
      <c r="Y18" s="4" t="s">
        <v>96</v>
      </c>
    </row>
    <row r="19" s="4" customFormat="1" spans="1:25">
      <c r="A19" s="4" t="s">
        <v>97</v>
      </c>
      <c r="B19" s="4" t="s">
        <v>26</v>
      </c>
      <c r="C19" s="4" t="s">
        <v>27</v>
      </c>
      <c r="D19" s="4" t="s">
        <v>98</v>
      </c>
      <c r="E19" s="4" t="s">
        <v>99</v>
      </c>
      <c r="F19" s="6">
        <v>45047</v>
      </c>
      <c r="G19" s="6">
        <v>45048</v>
      </c>
      <c r="H19" s="4">
        <v>1</v>
      </c>
      <c r="I19" s="4">
        <v>1</v>
      </c>
      <c r="J19" s="4">
        <v>1</v>
      </c>
      <c r="K19" s="4" t="s">
        <v>30</v>
      </c>
      <c r="L19" s="4">
        <v>781</v>
      </c>
      <c r="M19" s="4">
        <v>781</v>
      </c>
      <c r="N19" s="4" t="s">
        <v>100</v>
      </c>
      <c r="O19" s="4" t="s">
        <v>32</v>
      </c>
      <c r="P19" s="4" t="s">
        <v>33</v>
      </c>
      <c r="Q19" s="4">
        <v>0</v>
      </c>
      <c r="R19" s="8">
        <v>45046</v>
      </c>
      <c r="S19" s="6">
        <v>45063</v>
      </c>
      <c r="T19" s="4" t="s">
        <v>34</v>
      </c>
      <c r="U19" s="4">
        <v>781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59</v>
      </c>
      <c r="B20" s="4" t="s">
        <v>26</v>
      </c>
      <c r="C20" s="4" t="s">
        <v>101</v>
      </c>
      <c r="D20" s="4" t="s">
        <v>55</v>
      </c>
      <c r="E20" s="4" t="s">
        <v>56</v>
      </c>
      <c r="F20" s="6">
        <v>45045</v>
      </c>
      <c r="G20" s="6">
        <v>45048</v>
      </c>
      <c r="H20" s="4">
        <v>2</v>
      </c>
      <c r="I20" s="4">
        <v>3</v>
      </c>
      <c r="J20" s="4">
        <v>6</v>
      </c>
      <c r="K20" s="4" t="s">
        <v>30</v>
      </c>
      <c r="L20" s="4">
        <v>-3999.99</v>
      </c>
      <c r="M20" s="4">
        <v>-3999.99</v>
      </c>
      <c r="N20" s="4" t="s">
        <v>60</v>
      </c>
      <c r="O20" s="4" t="s">
        <v>32</v>
      </c>
      <c r="P20" s="4" t="s">
        <v>33</v>
      </c>
      <c r="Q20" s="4">
        <v>0</v>
      </c>
      <c r="R20" s="8">
        <v>45021.0343055556</v>
      </c>
      <c r="S20" s="6">
        <v>45063</v>
      </c>
      <c r="T20" s="4" t="s">
        <v>34</v>
      </c>
      <c r="U20" s="4">
        <v>-3999.99</v>
      </c>
      <c r="V20" s="4">
        <v>0</v>
      </c>
      <c r="W20" s="4">
        <v>0</v>
      </c>
      <c r="X20" s="4" t="s">
        <v>61</v>
      </c>
      <c r="Y20" s="4" t="s">
        <v>36</v>
      </c>
    </row>
    <row r="21" s="4" customFormat="1" spans="1:25">
      <c r="A21" s="4" t="s">
        <v>102</v>
      </c>
      <c r="B21" s="4" t="s">
        <v>26</v>
      </c>
      <c r="C21" s="4" t="s">
        <v>27</v>
      </c>
      <c r="D21" s="4" t="s">
        <v>98</v>
      </c>
      <c r="E21" s="4" t="s">
        <v>99</v>
      </c>
      <c r="F21" s="6">
        <v>45047</v>
      </c>
      <c r="G21" s="6">
        <v>45048</v>
      </c>
      <c r="H21" s="4">
        <v>1</v>
      </c>
      <c r="I21" s="4">
        <v>1</v>
      </c>
      <c r="J21" s="4">
        <v>1</v>
      </c>
      <c r="K21" s="4" t="s">
        <v>30</v>
      </c>
      <c r="L21" s="4">
        <v>755</v>
      </c>
      <c r="M21" s="4">
        <v>755</v>
      </c>
      <c r="N21" s="4" t="s">
        <v>103</v>
      </c>
      <c r="O21" s="4" t="s">
        <v>32</v>
      </c>
      <c r="P21" s="4" t="s">
        <v>33</v>
      </c>
      <c r="Q21" s="4">
        <v>0</v>
      </c>
      <c r="R21" s="8">
        <v>45046</v>
      </c>
      <c r="S21" s="6">
        <v>45063</v>
      </c>
      <c r="T21" s="4" t="s">
        <v>34</v>
      </c>
      <c r="U21" s="4">
        <v>755</v>
      </c>
      <c r="V21" s="4">
        <v>0</v>
      </c>
      <c r="W21" s="4">
        <v>0</v>
      </c>
      <c r="X21" s="4" t="s">
        <v>36</v>
      </c>
      <c r="Y21" s="4" t="s">
        <v>36</v>
      </c>
    </row>
    <row r="22" s="4" customFormat="1" spans="1:25">
      <c r="A22" s="4" t="s">
        <v>104</v>
      </c>
      <c r="B22" s="4" t="s">
        <v>26</v>
      </c>
      <c r="C22" s="4" t="s">
        <v>27</v>
      </c>
      <c r="D22" s="4" t="s">
        <v>98</v>
      </c>
      <c r="E22" s="4" t="s">
        <v>99</v>
      </c>
      <c r="F22" s="6">
        <v>45047</v>
      </c>
      <c r="G22" s="6">
        <v>45048</v>
      </c>
      <c r="H22" s="4">
        <v>1</v>
      </c>
      <c r="I22" s="4">
        <v>1</v>
      </c>
      <c r="J22" s="4">
        <v>1</v>
      </c>
      <c r="K22" s="4" t="s">
        <v>30</v>
      </c>
      <c r="L22" s="4">
        <v>755</v>
      </c>
      <c r="M22" s="4">
        <v>755</v>
      </c>
      <c r="N22" s="4" t="s">
        <v>105</v>
      </c>
      <c r="O22" s="4" t="s">
        <v>32</v>
      </c>
      <c r="P22" s="4" t="s">
        <v>33</v>
      </c>
      <c r="Q22" s="4">
        <v>0</v>
      </c>
      <c r="R22" s="8">
        <v>45047</v>
      </c>
      <c r="S22" s="6">
        <v>45063</v>
      </c>
      <c r="T22" s="4" t="s">
        <v>34</v>
      </c>
      <c r="U22" s="4">
        <v>755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106</v>
      </c>
      <c r="B23" s="4" t="s">
        <v>26</v>
      </c>
      <c r="C23" s="4" t="s">
        <v>27</v>
      </c>
      <c r="D23" s="4" t="s">
        <v>98</v>
      </c>
      <c r="E23" s="4" t="s">
        <v>99</v>
      </c>
      <c r="F23" s="6">
        <v>45047</v>
      </c>
      <c r="G23" s="6">
        <v>45048</v>
      </c>
      <c r="H23" s="4">
        <v>1</v>
      </c>
      <c r="I23" s="4">
        <v>1</v>
      </c>
      <c r="J23" s="4">
        <v>1</v>
      </c>
      <c r="K23" s="4" t="s">
        <v>30</v>
      </c>
      <c r="L23" s="4">
        <v>755</v>
      </c>
      <c r="M23" s="4">
        <v>755</v>
      </c>
      <c r="N23" s="4" t="s">
        <v>107</v>
      </c>
      <c r="O23" s="4" t="s">
        <v>32</v>
      </c>
      <c r="P23" s="4" t="s">
        <v>33</v>
      </c>
      <c r="Q23" s="4">
        <v>0</v>
      </c>
      <c r="R23" s="8">
        <v>45047</v>
      </c>
      <c r="S23" s="6">
        <v>45063</v>
      </c>
      <c r="T23" s="4" t="s">
        <v>34</v>
      </c>
      <c r="U23" s="4">
        <v>755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108</v>
      </c>
      <c r="B24" s="4" t="s">
        <v>26</v>
      </c>
      <c r="C24" s="4" t="s">
        <v>27</v>
      </c>
      <c r="D24" s="4" t="s">
        <v>98</v>
      </c>
      <c r="E24" s="4" t="s">
        <v>99</v>
      </c>
      <c r="F24" s="6">
        <v>45047</v>
      </c>
      <c r="G24" s="6">
        <v>45048</v>
      </c>
      <c r="H24" s="4">
        <v>1</v>
      </c>
      <c r="I24" s="4">
        <v>1</v>
      </c>
      <c r="J24" s="4">
        <v>1</v>
      </c>
      <c r="K24" s="4" t="s">
        <v>30</v>
      </c>
      <c r="L24" s="4">
        <v>755</v>
      </c>
      <c r="M24" s="4">
        <v>755</v>
      </c>
      <c r="N24" s="4" t="s">
        <v>109</v>
      </c>
      <c r="O24" s="4" t="s">
        <v>32</v>
      </c>
      <c r="P24" s="4" t="s">
        <v>33</v>
      </c>
      <c r="Q24" s="4">
        <v>0</v>
      </c>
      <c r="R24" s="8">
        <v>45047</v>
      </c>
      <c r="S24" s="6">
        <v>45063</v>
      </c>
      <c r="T24" s="4" t="s">
        <v>34</v>
      </c>
      <c r="U24" s="4">
        <v>755</v>
      </c>
      <c r="V24" s="4">
        <v>0</v>
      </c>
      <c r="W24" s="4">
        <v>0</v>
      </c>
      <c r="X24" s="4" t="s">
        <v>36</v>
      </c>
      <c r="Y24" s="4" t="s">
        <v>36</v>
      </c>
    </row>
    <row r="25" s="4" customFormat="1" spans="1:25">
      <c r="A25" s="4" t="s">
        <v>110</v>
      </c>
      <c r="B25" s="4" t="s">
        <v>26</v>
      </c>
      <c r="C25" s="4" t="s">
        <v>27</v>
      </c>
      <c r="D25" s="4" t="s">
        <v>98</v>
      </c>
      <c r="E25" s="4" t="s">
        <v>111</v>
      </c>
      <c r="F25" s="6">
        <v>45047</v>
      </c>
      <c r="G25" s="6">
        <v>45048</v>
      </c>
      <c r="H25" s="4">
        <v>1</v>
      </c>
      <c r="I25" s="4">
        <v>1</v>
      </c>
      <c r="J25" s="4">
        <v>1</v>
      </c>
      <c r="K25" s="4" t="s">
        <v>30</v>
      </c>
      <c r="L25" s="4">
        <v>755</v>
      </c>
      <c r="M25" s="4">
        <v>755</v>
      </c>
      <c r="N25" s="4" t="s">
        <v>112</v>
      </c>
      <c r="O25" s="4" t="s">
        <v>32</v>
      </c>
      <c r="P25" s="4" t="s">
        <v>33</v>
      </c>
      <c r="Q25" s="4">
        <v>0</v>
      </c>
      <c r="R25" s="8">
        <v>45047</v>
      </c>
      <c r="S25" s="6">
        <v>45063</v>
      </c>
      <c r="T25" s="4" t="s">
        <v>34</v>
      </c>
      <c r="U25" s="4">
        <v>755</v>
      </c>
      <c r="V25" s="4">
        <v>0</v>
      </c>
      <c r="W25" s="4">
        <v>0</v>
      </c>
      <c r="X25" s="4" t="s">
        <v>36</v>
      </c>
      <c r="Y25" s="4" t="s">
        <v>36</v>
      </c>
    </row>
    <row r="26" s="4" customFormat="1" spans="1:25">
      <c r="A26" s="4" t="s">
        <v>113</v>
      </c>
      <c r="B26" s="4" t="s">
        <v>26</v>
      </c>
      <c r="C26" s="4" t="s">
        <v>27</v>
      </c>
      <c r="D26" s="4" t="s">
        <v>114</v>
      </c>
      <c r="E26" s="4" t="s">
        <v>115</v>
      </c>
      <c r="F26" s="6">
        <v>45047</v>
      </c>
      <c r="G26" s="6">
        <v>45048</v>
      </c>
      <c r="H26" s="4">
        <v>1</v>
      </c>
      <c r="I26" s="4">
        <v>1</v>
      </c>
      <c r="J26" s="4">
        <v>1</v>
      </c>
      <c r="K26" s="4" t="s">
        <v>30</v>
      </c>
      <c r="L26" s="4">
        <v>1083.73</v>
      </c>
      <c r="M26" s="4">
        <v>1083.73</v>
      </c>
      <c r="N26" s="4" t="s">
        <v>116</v>
      </c>
      <c r="O26" s="4" t="s">
        <v>32</v>
      </c>
      <c r="P26" s="4" t="s">
        <v>33</v>
      </c>
      <c r="Q26" s="4">
        <v>0</v>
      </c>
      <c r="R26" s="8">
        <v>45047</v>
      </c>
      <c r="S26" s="6">
        <v>45063</v>
      </c>
      <c r="T26" s="4" t="s">
        <v>34</v>
      </c>
      <c r="U26" s="4">
        <v>1083.73</v>
      </c>
      <c r="V26" s="4">
        <v>0</v>
      </c>
      <c r="W26" s="4">
        <v>0</v>
      </c>
      <c r="X26" s="4" t="s">
        <v>117</v>
      </c>
      <c r="Y26" s="4" t="s">
        <v>118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tabSelected="1" workbookViewId="0">
      <selection activeCell="G35" sqref="G35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119</v>
      </c>
    </row>
    <row r="2" s="4" customFormat="1" spans="1:9">
      <c r="A2" s="5">
        <v>999223261708957</v>
      </c>
      <c r="B2" s="6">
        <v>45046</v>
      </c>
      <c r="C2" s="6">
        <v>45048</v>
      </c>
      <c r="D2" s="4">
        <v>2258</v>
      </c>
      <c r="E2" s="4" t="str">
        <f>VLOOKUP(A2,HOP!A:L,12,0)</f>
        <v>2258.00</v>
      </c>
      <c r="F2" s="4" t="str">
        <f>VLOOKUP(A2,HOP!A:C,3,0)</f>
        <v>3155244</v>
      </c>
      <c r="G2" s="4">
        <f>D2-E2</f>
        <v>0</v>
      </c>
      <c r="H2" s="4" t="str">
        <f>$H$1&amp;F2</f>
        <v>，3155244</v>
      </c>
      <c r="I2" s="4" t="str">
        <f>VLOOKUP(A2,HOP!A:U,21,0)</f>
        <v>直采</v>
      </c>
    </row>
    <row r="3" s="4" customFormat="1" spans="1:9">
      <c r="A3" s="5">
        <v>999223384338814</v>
      </c>
      <c r="B3" s="6">
        <v>45046</v>
      </c>
      <c r="C3" s="6">
        <v>45048</v>
      </c>
      <c r="D3" s="4">
        <v>1541</v>
      </c>
      <c r="E3" s="4" t="str">
        <f>VLOOKUP(A3,HOP!A:L,12,0)</f>
        <v>1541.00</v>
      </c>
      <c r="F3" s="4" t="str">
        <f>VLOOKUP(A3,HOP!A:C,3,0)</f>
        <v>3177874</v>
      </c>
      <c r="G3" s="4">
        <f t="shared" ref="G3:G25" si="0">D3-E3</f>
        <v>0</v>
      </c>
      <c r="H3" s="4" t="str">
        <f t="shared" ref="H3:H25" si="1">$H$1&amp;F3</f>
        <v>，3177874</v>
      </c>
      <c r="I3" s="4" t="str">
        <f>VLOOKUP(A3,HOP!A:U,21,0)</f>
        <v>直采</v>
      </c>
    </row>
    <row r="4" s="4" customFormat="1" spans="1:9">
      <c r="A4" s="5">
        <v>999223391803277</v>
      </c>
      <c r="B4" s="6">
        <v>45046</v>
      </c>
      <c r="C4" s="6">
        <v>45048</v>
      </c>
      <c r="D4" s="4">
        <v>2627</v>
      </c>
      <c r="E4" s="4" t="str">
        <f>VLOOKUP(A4,HOP!A:L,12,0)</f>
        <v>2627.00</v>
      </c>
      <c r="F4" s="4" t="str">
        <f>VLOOKUP(A4,HOP!A:C,3,0)</f>
        <v>3179165</v>
      </c>
      <c r="G4" s="4">
        <f t="shared" si="0"/>
        <v>0</v>
      </c>
      <c r="H4" s="4" t="str">
        <f t="shared" si="1"/>
        <v>，3179165</v>
      </c>
      <c r="I4" s="4" t="str">
        <f>VLOOKUP(A4,HOP!A:U,21,0)</f>
        <v>直采</v>
      </c>
    </row>
    <row r="5" s="4" customFormat="1" spans="1:9">
      <c r="A5" s="5">
        <v>999223391819097</v>
      </c>
      <c r="B5" s="6">
        <v>45046</v>
      </c>
      <c r="C5" s="6">
        <v>45048</v>
      </c>
      <c r="D5" s="4">
        <v>2627</v>
      </c>
      <c r="E5" s="4" t="str">
        <f>VLOOKUP(A5,HOP!A:L,12,0)</f>
        <v>2627.00</v>
      </c>
      <c r="F5" s="4" t="str">
        <f>VLOOKUP(A5,HOP!A:C,3,0)</f>
        <v>3179169</v>
      </c>
      <c r="G5" s="4">
        <f t="shared" si="0"/>
        <v>0</v>
      </c>
      <c r="H5" s="4" t="str">
        <f t="shared" si="1"/>
        <v>，3179169</v>
      </c>
      <c r="I5" s="4" t="str">
        <f>VLOOKUP(A5,HOP!A:U,21,0)</f>
        <v>直采</v>
      </c>
    </row>
    <row r="6" s="4" customFormat="1" spans="1:9">
      <c r="A6" s="5">
        <v>999223393324624</v>
      </c>
      <c r="B6" s="6">
        <v>45045</v>
      </c>
      <c r="C6" s="6">
        <v>45048</v>
      </c>
      <c r="D6" s="4">
        <v>4069</v>
      </c>
      <c r="E6" s="4" t="str">
        <f>VLOOKUP(A6,HOP!A:L,12,0)</f>
        <v>4069.00</v>
      </c>
      <c r="F6" s="4" t="str">
        <f>VLOOKUP(A6,HOP!A:C,3,0)</f>
        <v>3179798</v>
      </c>
      <c r="G6" s="4">
        <f t="shared" si="0"/>
        <v>0</v>
      </c>
      <c r="H6" s="4" t="str">
        <f t="shared" si="1"/>
        <v>，3179798</v>
      </c>
      <c r="I6" s="4" t="str">
        <f>VLOOKUP(A6,HOP!A:U,21,0)</f>
        <v>直采</v>
      </c>
    </row>
    <row r="7" s="4" customFormat="1" spans="1:9">
      <c r="A7" s="5">
        <v>999223436788799</v>
      </c>
      <c r="B7" s="6">
        <v>45046</v>
      </c>
      <c r="C7" s="6">
        <v>45048</v>
      </c>
      <c r="D7" s="4">
        <v>2968</v>
      </c>
      <c r="E7" s="4" t="str">
        <f>VLOOKUP(A7,HOP!A:L,12,0)</f>
        <v>2968.00</v>
      </c>
      <c r="F7" s="4" t="str">
        <f>VLOOKUP(A7,HOP!A:C,3,0)</f>
        <v>3188274</v>
      </c>
      <c r="G7" s="4">
        <f t="shared" si="0"/>
        <v>0</v>
      </c>
      <c r="H7" s="4" t="str">
        <f t="shared" si="1"/>
        <v>，3188274</v>
      </c>
      <c r="I7" s="4" t="str">
        <f>VLOOKUP(A7,HOP!A:U,21,0)</f>
        <v>直采</v>
      </c>
    </row>
    <row r="8" s="4" customFormat="1" spans="1:9">
      <c r="A8" s="5">
        <v>999223467690023</v>
      </c>
      <c r="B8" s="6">
        <v>45045</v>
      </c>
      <c r="C8" s="6">
        <v>45048</v>
      </c>
      <c r="D8" s="4">
        <v>4936</v>
      </c>
      <c r="E8" s="4" t="str">
        <f>VLOOKUP(A8,HOP!A:L,12,0)</f>
        <v>4936.00</v>
      </c>
      <c r="F8" s="4" t="str">
        <f>VLOOKUP(A8,HOP!A:C,3,0)</f>
        <v>3194193</v>
      </c>
      <c r="G8" s="4">
        <f t="shared" si="0"/>
        <v>0</v>
      </c>
      <c r="H8" s="4" t="str">
        <f t="shared" si="1"/>
        <v>，3194193</v>
      </c>
      <c r="I8" s="4" t="str">
        <f>VLOOKUP(A8,HOP!A:U,21,0)</f>
        <v>直采</v>
      </c>
    </row>
    <row r="9" s="4" customFormat="1" spans="1:14">
      <c r="A9" s="9" t="s">
        <v>120</v>
      </c>
      <c r="B9" s="6">
        <v>45045</v>
      </c>
      <c r="C9" s="6">
        <v>45048</v>
      </c>
      <c r="D9" s="4">
        <v>6146.01</v>
      </c>
      <c r="E9" s="4" t="e">
        <f>VLOOKUP(A9,HOP!A:L,12,0)</f>
        <v>#N/A</v>
      </c>
      <c r="F9" s="4">
        <v>3198925</v>
      </c>
      <c r="G9" s="4" t="e">
        <f t="shared" si="0"/>
        <v>#N/A</v>
      </c>
      <c r="H9" s="4" t="str">
        <f t="shared" si="1"/>
        <v>，3198925</v>
      </c>
      <c r="I9" s="4" t="s">
        <v>121</v>
      </c>
      <c r="J9" s="4" t="s">
        <v>122</v>
      </c>
      <c r="L9" s="4" t="s">
        <v>123</v>
      </c>
      <c r="N9" s="4" t="s">
        <v>124</v>
      </c>
    </row>
    <row r="10" s="4" customFormat="1" spans="1:9">
      <c r="A10" s="5">
        <v>23514949583</v>
      </c>
      <c r="B10" s="6">
        <v>45046</v>
      </c>
      <c r="C10" s="6">
        <v>45048</v>
      </c>
      <c r="D10" s="4">
        <v>3130</v>
      </c>
      <c r="E10" s="4" t="str">
        <f>VLOOKUP(A10,HOP!A:L,12,0)</f>
        <v>3130.00</v>
      </c>
      <c r="F10" s="4" t="str">
        <f>VLOOKUP(A10,HOP!A:C,3,0)</f>
        <v>3202882</v>
      </c>
      <c r="G10" s="4">
        <f t="shared" si="0"/>
        <v>0</v>
      </c>
      <c r="H10" s="4" t="str">
        <f t="shared" si="1"/>
        <v>，3202882</v>
      </c>
      <c r="I10" s="4" t="str">
        <f>VLOOKUP(A10,HOP!A:U,21,0)</f>
        <v>直采</v>
      </c>
    </row>
    <row r="11" s="4" customFormat="1" spans="1:9">
      <c r="A11" s="5">
        <v>999223540175220</v>
      </c>
      <c r="B11" s="6">
        <v>45045</v>
      </c>
      <c r="C11" s="6">
        <v>45048</v>
      </c>
      <c r="D11" s="4">
        <v>5104</v>
      </c>
      <c r="E11" s="4" t="str">
        <f>VLOOKUP(A11,HOP!A:L,12,0)</f>
        <v>5104.00</v>
      </c>
      <c r="F11" s="4" t="str">
        <f>VLOOKUP(A11,HOP!A:C,3,0)</f>
        <v>3207525</v>
      </c>
      <c r="G11" s="4">
        <f t="shared" si="0"/>
        <v>0</v>
      </c>
      <c r="H11" s="4" t="str">
        <f t="shared" si="1"/>
        <v>，3207525</v>
      </c>
      <c r="I11" s="4" t="str">
        <f>VLOOKUP(A11,HOP!A:U,21,0)</f>
        <v>直采</v>
      </c>
    </row>
    <row r="12" s="4" customFormat="1" spans="1:9">
      <c r="A12" s="5">
        <v>999223571642000</v>
      </c>
      <c r="B12" s="6">
        <v>45043</v>
      </c>
      <c r="C12" s="6">
        <v>45048</v>
      </c>
      <c r="D12" s="4">
        <v>8219</v>
      </c>
      <c r="E12" s="4" t="str">
        <f>VLOOKUP(A12,HOP!A:L,12,0)</f>
        <v>8219.00</v>
      </c>
      <c r="F12" s="4" t="str">
        <f>VLOOKUP(A12,HOP!A:C,3,0)</f>
        <v>3212554</v>
      </c>
      <c r="G12" s="4">
        <f t="shared" si="0"/>
        <v>0</v>
      </c>
      <c r="H12" s="4" t="str">
        <f t="shared" si="1"/>
        <v>，3212554</v>
      </c>
      <c r="I12" s="4" t="str">
        <f>VLOOKUP(A12,HOP!A:U,21,0)</f>
        <v>直采</v>
      </c>
    </row>
    <row r="13" s="4" customFormat="1" spans="1:9">
      <c r="A13" s="5">
        <v>999223744909813</v>
      </c>
      <c r="B13" s="6">
        <v>45047</v>
      </c>
      <c r="C13" s="6">
        <v>45048</v>
      </c>
      <c r="D13" s="4">
        <v>785.4</v>
      </c>
      <c r="E13" s="4" t="str">
        <f>VLOOKUP(A13,HOP!A:L,12,0)</f>
        <v>785.40</v>
      </c>
      <c r="F13" s="4" t="str">
        <f>VLOOKUP(A13,HOP!A:C,3,0)</f>
        <v>3254784</v>
      </c>
      <c r="G13" s="4">
        <f t="shared" si="0"/>
        <v>0</v>
      </c>
      <c r="H13" s="4" t="str">
        <f t="shared" si="1"/>
        <v>，3254784</v>
      </c>
      <c r="I13" s="4" t="str">
        <f>VLOOKUP(A13,HOP!A:U,21,0)</f>
        <v>直采</v>
      </c>
    </row>
    <row r="14" s="4" customFormat="1" spans="1:10">
      <c r="A14" s="9" t="s">
        <v>125</v>
      </c>
      <c r="B14" s="6">
        <v>45046</v>
      </c>
      <c r="C14" s="6">
        <v>45048</v>
      </c>
      <c r="D14" s="4">
        <v>960.4</v>
      </c>
      <c r="E14" s="4">
        <v>960.4</v>
      </c>
      <c r="F14" s="10" t="s">
        <v>126</v>
      </c>
      <c r="G14" s="4">
        <f t="shared" si="0"/>
        <v>0</v>
      </c>
      <c r="H14" s="4" t="str">
        <f t="shared" si="1"/>
        <v>，202304221227580025</v>
      </c>
      <c r="I14" s="4" t="e">
        <f>VLOOKUP(A14,HOP!A:U,21,0)</f>
        <v>#N/A</v>
      </c>
      <c r="J14" s="4">
        <v>4.22</v>
      </c>
    </row>
    <row r="15" s="4" customFormat="1" spans="1:10">
      <c r="A15" s="9" t="s">
        <v>127</v>
      </c>
      <c r="B15" s="6">
        <v>45046</v>
      </c>
      <c r="C15" s="6">
        <v>45048</v>
      </c>
      <c r="D15" s="4">
        <v>960.4</v>
      </c>
      <c r="E15" s="4">
        <v>960.4</v>
      </c>
      <c r="F15" s="10" t="s">
        <v>128</v>
      </c>
      <c r="G15" s="4">
        <f t="shared" si="0"/>
        <v>0</v>
      </c>
      <c r="H15" s="4" t="str">
        <f t="shared" si="1"/>
        <v>，202304221145270068</v>
      </c>
      <c r="I15" s="4" t="e">
        <f>VLOOKUP(A15,HOP!A:U,21,0)</f>
        <v>#N/A</v>
      </c>
      <c r="J15" s="4">
        <v>4.22</v>
      </c>
    </row>
    <row r="16" s="4" customFormat="1" spans="1:10">
      <c r="A16" s="9" t="s">
        <v>129</v>
      </c>
      <c r="B16" s="6">
        <v>45047</v>
      </c>
      <c r="C16" s="6">
        <v>45048</v>
      </c>
      <c r="D16" s="4">
        <v>459.2</v>
      </c>
      <c r="E16" s="4">
        <v>459.2</v>
      </c>
      <c r="F16" s="10" t="s">
        <v>130</v>
      </c>
      <c r="G16" s="4">
        <f t="shared" si="0"/>
        <v>0</v>
      </c>
      <c r="H16" s="4" t="str">
        <f t="shared" si="1"/>
        <v>，202304242350590068</v>
      </c>
      <c r="I16" s="4" t="e">
        <f>VLOOKUP(A16,HOP!A:U,21,0)</f>
        <v>#N/A</v>
      </c>
      <c r="J16" s="4">
        <v>4.24</v>
      </c>
    </row>
    <row r="17" s="4" customFormat="1" spans="1:9">
      <c r="A17" s="5">
        <v>999223833556980</v>
      </c>
      <c r="B17" s="6">
        <v>45046</v>
      </c>
      <c r="C17" s="6">
        <v>45048</v>
      </c>
      <c r="D17" s="4">
        <v>335.32</v>
      </c>
      <c r="E17" s="4" t="str">
        <f>VLOOKUP(A17,HOP!A:L,12,0)</f>
        <v>335.32</v>
      </c>
      <c r="F17" s="4" t="str">
        <f>VLOOKUP(A17,HOP!A:C,3,0)</f>
        <v>3285031</v>
      </c>
      <c r="G17" s="4">
        <f t="shared" si="0"/>
        <v>0</v>
      </c>
      <c r="H17" s="4" t="str">
        <f t="shared" si="1"/>
        <v>，3285031</v>
      </c>
      <c r="I17" s="4" t="str">
        <f>VLOOKUP(A17,HOP!A:U,21,0)</f>
        <v>直连</v>
      </c>
    </row>
    <row r="18" s="4" customFormat="1" spans="1:9">
      <c r="A18" s="5">
        <v>999223847326559</v>
      </c>
      <c r="B18" s="6">
        <v>45046</v>
      </c>
      <c r="C18" s="6">
        <v>45048</v>
      </c>
      <c r="D18" s="4">
        <v>2557.32</v>
      </c>
      <c r="E18" s="4" t="str">
        <f>VLOOKUP(A18,HOP!A:L,12,0)</f>
        <v>2557.32</v>
      </c>
      <c r="F18" s="4" t="str">
        <f>VLOOKUP(A18,HOP!A:C,3,0)</f>
        <v>3289226</v>
      </c>
      <c r="G18" s="4">
        <f t="shared" si="0"/>
        <v>0</v>
      </c>
      <c r="H18" s="4" t="str">
        <f t="shared" si="1"/>
        <v>，3289226</v>
      </c>
      <c r="I18" s="4" t="str">
        <f>VLOOKUP(A18,HOP!A:U,21,0)</f>
        <v>直连</v>
      </c>
    </row>
    <row r="19" s="4" customFormat="1" spans="1:10">
      <c r="A19" s="9" t="s">
        <v>131</v>
      </c>
      <c r="B19" s="6">
        <v>45047</v>
      </c>
      <c r="C19" s="6">
        <v>45048</v>
      </c>
      <c r="D19" s="4">
        <v>781</v>
      </c>
      <c r="E19" s="4">
        <v>781</v>
      </c>
      <c r="F19" s="10" t="s">
        <v>132</v>
      </c>
      <c r="G19" s="4">
        <f t="shared" si="0"/>
        <v>0</v>
      </c>
      <c r="H19" s="4" t="str">
        <f t="shared" si="1"/>
        <v>，202304301457420068</v>
      </c>
      <c r="I19" s="4" t="e">
        <f>VLOOKUP(A19,HOP!A:U,21,0)</f>
        <v>#N/A</v>
      </c>
      <c r="J19" s="7">
        <v>4.3</v>
      </c>
    </row>
    <row r="20" s="4" customFormat="1" spans="1:10">
      <c r="A20" s="9" t="s">
        <v>133</v>
      </c>
      <c r="B20" s="6">
        <v>45047</v>
      </c>
      <c r="C20" s="6">
        <v>45048</v>
      </c>
      <c r="D20" s="4">
        <v>755</v>
      </c>
      <c r="E20" s="4">
        <v>755</v>
      </c>
      <c r="F20" s="10" t="s">
        <v>134</v>
      </c>
      <c r="G20" s="4">
        <f t="shared" si="0"/>
        <v>0</v>
      </c>
      <c r="H20" s="4" t="str">
        <f t="shared" si="1"/>
        <v>，202304302303430071</v>
      </c>
      <c r="I20" s="4" t="e">
        <f>VLOOKUP(A20,HOP!A:U,21,0)</f>
        <v>#N/A</v>
      </c>
      <c r="J20" s="7">
        <v>4.3</v>
      </c>
    </row>
    <row r="21" s="4" customFormat="1" spans="1:10">
      <c r="A21" s="9" t="s">
        <v>135</v>
      </c>
      <c r="B21" s="6">
        <v>45047</v>
      </c>
      <c r="C21" s="6">
        <v>45048</v>
      </c>
      <c r="D21" s="4">
        <v>755</v>
      </c>
      <c r="E21" s="4">
        <v>755</v>
      </c>
      <c r="F21" s="10" t="s">
        <v>136</v>
      </c>
      <c r="G21" s="4">
        <f t="shared" si="0"/>
        <v>0</v>
      </c>
      <c r="H21" s="4" t="str">
        <f t="shared" si="1"/>
        <v>，202305010758170076</v>
      </c>
      <c r="I21" s="4" t="e">
        <f>VLOOKUP(A21,HOP!A:U,21,0)</f>
        <v>#N/A</v>
      </c>
      <c r="J21" s="4">
        <v>5.1</v>
      </c>
    </row>
    <row r="22" s="4" customFormat="1" spans="1:10">
      <c r="A22" s="9" t="s">
        <v>137</v>
      </c>
      <c r="B22" s="6">
        <v>45047</v>
      </c>
      <c r="C22" s="6">
        <v>45048</v>
      </c>
      <c r="D22" s="4">
        <v>755</v>
      </c>
      <c r="E22" s="4">
        <v>755</v>
      </c>
      <c r="F22" s="10" t="s">
        <v>138</v>
      </c>
      <c r="G22" s="4">
        <f t="shared" si="0"/>
        <v>0</v>
      </c>
      <c r="H22" s="4" t="str">
        <f t="shared" si="1"/>
        <v>，202305011238510025</v>
      </c>
      <c r="I22" s="4" t="e">
        <f>VLOOKUP(A22,HOP!A:U,21,0)</f>
        <v>#N/A</v>
      </c>
      <c r="J22" s="4">
        <v>5.1</v>
      </c>
    </row>
    <row r="23" s="4" customFormat="1" spans="1:10">
      <c r="A23" s="9" t="s">
        <v>139</v>
      </c>
      <c r="B23" s="6">
        <v>45047</v>
      </c>
      <c r="C23" s="6">
        <v>45048</v>
      </c>
      <c r="D23" s="4">
        <v>755</v>
      </c>
      <c r="E23" s="4">
        <v>755</v>
      </c>
      <c r="F23" s="10" t="s">
        <v>140</v>
      </c>
      <c r="G23" s="4">
        <f t="shared" si="0"/>
        <v>0</v>
      </c>
      <c r="H23" s="4" t="str">
        <f t="shared" si="1"/>
        <v>，202305011815510068</v>
      </c>
      <c r="I23" s="4" t="e">
        <f>VLOOKUP(A23,HOP!A:U,21,0)</f>
        <v>#N/A</v>
      </c>
      <c r="J23" s="4">
        <v>5.1</v>
      </c>
    </row>
    <row r="24" s="4" customFormat="1" spans="1:10">
      <c r="A24" s="9" t="s">
        <v>141</v>
      </c>
      <c r="B24" s="6">
        <v>45047</v>
      </c>
      <c r="C24" s="6">
        <v>45048</v>
      </c>
      <c r="D24" s="4">
        <v>755</v>
      </c>
      <c r="E24" s="4">
        <v>755</v>
      </c>
      <c r="F24" s="10" t="s">
        <v>142</v>
      </c>
      <c r="G24" s="4">
        <f t="shared" si="0"/>
        <v>0</v>
      </c>
      <c r="H24" s="4" t="str">
        <f t="shared" si="1"/>
        <v>，202305011836570068</v>
      </c>
      <c r="I24" s="4" t="e">
        <f>VLOOKUP(A24,HOP!A:U,21,0)</f>
        <v>#N/A</v>
      </c>
      <c r="J24" s="4">
        <v>5.1</v>
      </c>
    </row>
    <row r="25" s="4" customFormat="1" spans="1:9">
      <c r="A25" s="5">
        <v>999223956950598</v>
      </c>
      <c r="B25" s="6">
        <v>45047</v>
      </c>
      <c r="C25" s="6">
        <v>45048</v>
      </c>
      <c r="D25" s="4">
        <v>1083.73</v>
      </c>
      <c r="E25" s="4" t="str">
        <f>VLOOKUP(A25,HOP!A:L,12,0)</f>
        <v>1083.73</v>
      </c>
      <c r="F25" s="4" t="str">
        <f>VLOOKUP(A25,HOP!A:C,3,0)</f>
        <v>3313041</v>
      </c>
      <c r="G25" s="4">
        <f t="shared" si="0"/>
        <v>0</v>
      </c>
      <c r="H25" s="4" t="str">
        <f t="shared" si="1"/>
        <v>，3313041</v>
      </c>
      <c r="I25" s="4" t="str">
        <f>VLOOKUP(A25,HOP!A:U,21,0)</f>
        <v>直连</v>
      </c>
    </row>
    <row r="27" spans="4:4">
      <c r="D27" s="4">
        <f>SUM(D2:D26)</f>
        <v>55322.78</v>
      </c>
    </row>
    <row r="32" spans="1:4">
      <c r="A32" s="4" t="s">
        <v>143</v>
      </c>
      <c r="C32" s="4">
        <v>43410.4</v>
      </c>
      <c r="D32" s="4">
        <v>48647.72</v>
      </c>
    </row>
    <row r="33" spans="1:4">
      <c r="A33" s="4" t="s">
        <v>144</v>
      </c>
      <c r="C33" s="4">
        <v>3976.37</v>
      </c>
      <c r="D33" s="4">
        <v>4456.11</v>
      </c>
    </row>
    <row r="34" spans="1:4">
      <c r="A34" s="4" t="s">
        <v>145</v>
      </c>
      <c r="C34" s="4">
        <v>1000.01</v>
      </c>
      <c r="D34" s="4">
        <v>1120.65</v>
      </c>
    </row>
    <row r="35" spans="1:4">
      <c r="A35" s="4" t="s">
        <v>146</v>
      </c>
      <c r="C35" s="4">
        <v>6936</v>
      </c>
      <c r="D35" s="4">
        <v>7772.8</v>
      </c>
    </row>
    <row r="36" spans="1:4">
      <c r="A36" s="4" t="s">
        <v>147</v>
      </c>
      <c r="C36" s="4">
        <f>SUM(C32:C35)</f>
        <v>55322.78</v>
      </c>
      <c r="D36" s="4">
        <f>SUM(D32:D35)</f>
        <v>61997.28</v>
      </c>
    </row>
    <row r="37" spans="1:1">
      <c r="A37" s="4" t="s">
        <v>148</v>
      </c>
    </row>
  </sheetData>
  <autoFilter ref="A1:XFD37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149</v>
      </c>
      <c r="B1" s="2" t="s">
        <v>150</v>
      </c>
      <c r="C1" s="2" t="s">
        <v>151</v>
      </c>
      <c r="D1" s="2" t="s">
        <v>152</v>
      </c>
      <c r="E1" s="2" t="s">
        <v>13</v>
      </c>
      <c r="F1" s="2" t="s">
        <v>5</v>
      </c>
      <c r="G1" s="2" t="s">
        <v>6</v>
      </c>
      <c r="H1" s="2" t="s">
        <v>153</v>
      </c>
      <c r="I1" s="2" t="s">
        <v>154</v>
      </c>
      <c r="J1" s="2" t="s">
        <v>155</v>
      </c>
      <c r="K1" s="2" t="s">
        <v>156</v>
      </c>
      <c r="L1" s="2" t="s">
        <v>157</v>
      </c>
      <c r="M1" s="2" t="s">
        <v>158</v>
      </c>
      <c r="N1" s="2" t="s">
        <v>159</v>
      </c>
      <c r="O1" s="2" t="s">
        <v>160</v>
      </c>
      <c r="P1" s="2" t="s">
        <v>161</v>
      </c>
      <c r="Q1" s="2" t="s">
        <v>162</v>
      </c>
      <c r="R1" s="2" t="s">
        <v>163</v>
      </c>
      <c r="S1" s="2" t="s">
        <v>164</v>
      </c>
      <c r="T1" s="2" t="s">
        <v>165</v>
      </c>
      <c r="U1" s="2" t="s">
        <v>166</v>
      </c>
      <c r="V1" s="2" t="s">
        <v>167</v>
      </c>
    </row>
    <row r="2" s="1" customFormat="1" spans="1:22">
      <c r="A2" s="3">
        <v>999223956950598</v>
      </c>
      <c r="B2" s="1" t="s">
        <v>168</v>
      </c>
      <c r="C2" s="1" t="s">
        <v>169</v>
      </c>
      <c r="D2" s="1" t="s">
        <v>170</v>
      </c>
      <c r="E2" s="1" t="s">
        <v>171</v>
      </c>
      <c r="F2" s="1" t="s">
        <v>168</v>
      </c>
      <c r="G2" s="1" t="s">
        <v>172</v>
      </c>
      <c r="H2" s="1" t="s">
        <v>173</v>
      </c>
      <c r="I2" s="1" t="s">
        <v>174</v>
      </c>
      <c r="J2" s="1" t="s">
        <v>175</v>
      </c>
      <c r="K2" s="1" t="s">
        <v>174</v>
      </c>
      <c r="L2" s="1" t="s">
        <v>174</v>
      </c>
      <c r="M2" s="1" t="s">
        <v>176</v>
      </c>
      <c r="N2" s="1" t="s">
        <v>176</v>
      </c>
      <c r="O2" s="1" t="s">
        <v>177</v>
      </c>
      <c r="P2" s="1" t="s">
        <v>178</v>
      </c>
      <c r="Q2" s="1" t="s">
        <v>179</v>
      </c>
      <c r="R2" s="1" t="s">
        <v>180</v>
      </c>
      <c r="S2" s="1" t="s">
        <v>181</v>
      </c>
      <c r="T2" s="1" t="s">
        <v>182</v>
      </c>
      <c r="U2" s="1" t="s">
        <v>183</v>
      </c>
      <c r="V2" s="1" t="s">
        <v>184</v>
      </c>
    </row>
    <row r="3" s="1" customFormat="1" spans="1:22">
      <c r="A3" s="3">
        <v>999223847326559</v>
      </c>
      <c r="B3" s="1" t="s">
        <v>185</v>
      </c>
      <c r="C3" s="1" t="s">
        <v>186</v>
      </c>
      <c r="D3" s="1" t="s">
        <v>187</v>
      </c>
      <c r="E3" s="1" t="s">
        <v>94</v>
      </c>
      <c r="F3" s="1" t="s">
        <v>188</v>
      </c>
      <c r="G3" s="1" t="s">
        <v>172</v>
      </c>
      <c r="H3" s="1" t="s">
        <v>173</v>
      </c>
      <c r="I3" s="1" t="s">
        <v>189</v>
      </c>
      <c r="J3" s="1" t="s">
        <v>175</v>
      </c>
      <c r="K3" s="1" t="s">
        <v>189</v>
      </c>
      <c r="L3" s="1" t="s">
        <v>189</v>
      </c>
      <c r="M3" s="1" t="s">
        <v>176</v>
      </c>
      <c r="N3" s="1" t="s">
        <v>176</v>
      </c>
      <c r="O3" s="1" t="s">
        <v>177</v>
      </c>
      <c r="P3" s="1" t="s">
        <v>178</v>
      </c>
      <c r="Q3" s="1" t="s">
        <v>179</v>
      </c>
      <c r="R3" s="1" t="s">
        <v>190</v>
      </c>
      <c r="S3" s="1" t="s">
        <v>181</v>
      </c>
      <c r="T3" s="1" t="s">
        <v>182</v>
      </c>
      <c r="U3" s="1" t="s">
        <v>183</v>
      </c>
      <c r="V3" s="1" t="s">
        <v>184</v>
      </c>
    </row>
    <row r="4" s="1" customFormat="1" spans="1:22">
      <c r="A4" s="3">
        <v>999223833556980</v>
      </c>
      <c r="B4" s="1" t="s">
        <v>185</v>
      </c>
      <c r="C4" s="1" t="s">
        <v>191</v>
      </c>
      <c r="D4" s="1" t="s">
        <v>192</v>
      </c>
      <c r="E4" s="1" t="s">
        <v>89</v>
      </c>
      <c r="F4" s="1" t="s">
        <v>188</v>
      </c>
      <c r="G4" s="1" t="s">
        <v>172</v>
      </c>
      <c r="H4" s="1" t="s">
        <v>173</v>
      </c>
      <c r="I4" s="1" t="s">
        <v>193</v>
      </c>
      <c r="J4" s="1" t="s">
        <v>175</v>
      </c>
      <c r="K4" s="1" t="s">
        <v>193</v>
      </c>
      <c r="L4" s="1" t="s">
        <v>193</v>
      </c>
      <c r="M4" s="1" t="s">
        <v>176</v>
      </c>
      <c r="N4" s="1" t="s">
        <v>176</v>
      </c>
      <c r="O4" s="1" t="s">
        <v>177</v>
      </c>
      <c r="P4" s="1" t="s">
        <v>178</v>
      </c>
      <c r="Q4" s="1" t="s">
        <v>179</v>
      </c>
      <c r="R4" s="1" t="s">
        <v>194</v>
      </c>
      <c r="S4" s="1" t="s">
        <v>181</v>
      </c>
      <c r="T4" s="1" t="s">
        <v>182</v>
      </c>
      <c r="U4" s="1" t="s">
        <v>183</v>
      </c>
      <c r="V4" s="1" t="s">
        <v>184</v>
      </c>
    </row>
    <row r="5" s="1" customFormat="1" spans="1:22">
      <c r="A5" s="3">
        <v>999223744909813</v>
      </c>
      <c r="B5" s="1" t="s">
        <v>195</v>
      </c>
      <c r="C5" s="1" t="s">
        <v>196</v>
      </c>
      <c r="D5" s="1" t="s">
        <v>197</v>
      </c>
      <c r="E5" s="1" t="s">
        <v>198</v>
      </c>
      <c r="F5" s="1" t="s">
        <v>168</v>
      </c>
      <c r="G5" s="1" t="s">
        <v>172</v>
      </c>
      <c r="H5" s="1" t="s">
        <v>173</v>
      </c>
      <c r="I5" s="1" t="s">
        <v>199</v>
      </c>
      <c r="J5" s="1" t="s">
        <v>175</v>
      </c>
      <c r="K5" s="1" t="s">
        <v>199</v>
      </c>
      <c r="L5" s="1" t="s">
        <v>199</v>
      </c>
      <c r="M5" s="1" t="s">
        <v>176</v>
      </c>
      <c r="N5" s="1" t="s">
        <v>176</v>
      </c>
      <c r="O5" s="1" t="s">
        <v>177</v>
      </c>
      <c r="P5" s="1" t="s">
        <v>178</v>
      </c>
      <c r="Q5" s="1" t="s">
        <v>179</v>
      </c>
      <c r="R5" s="1" t="s">
        <v>200</v>
      </c>
      <c r="S5" s="1" t="s">
        <v>181</v>
      </c>
      <c r="T5" s="1" t="s">
        <v>182</v>
      </c>
      <c r="U5" s="1" t="s">
        <v>121</v>
      </c>
      <c r="V5" s="1" t="s">
        <v>184</v>
      </c>
    </row>
    <row r="6" s="1" customFormat="1" spans="1:22">
      <c r="A6" s="3">
        <v>999223571642000</v>
      </c>
      <c r="B6" s="1" t="s">
        <v>201</v>
      </c>
      <c r="C6" s="1" t="s">
        <v>202</v>
      </c>
      <c r="D6" s="1" t="s">
        <v>203</v>
      </c>
      <c r="E6" s="1" t="s">
        <v>204</v>
      </c>
      <c r="F6" s="1" t="s">
        <v>205</v>
      </c>
      <c r="G6" s="1" t="s">
        <v>172</v>
      </c>
      <c r="H6" s="1" t="s">
        <v>173</v>
      </c>
      <c r="I6" s="1" t="s">
        <v>206</v>
      </c>
      <c r="J6" s="1" t="s">
        <v>175</v>
      </c>
      <c r="K6" s="1" t="s">
        <v>206</v>
      </c>
      <c r="L6" s="1" t="s">
        <v>206</v>
      </c>
      <c r="M6" s="1" t="s">
        <v>176</v>
      </c>
      <c r="N6" s="1" t="s">
        <v>176</v>
      </c>
      <c r="O6" s="1" t="s">
        <v>177</v>
      </c>
      <c r="P6" s="1" t="s">
        <v>178</v>
      </c>
      <c r="Q6" s="1" t="s">
        <v>179</v>
      </c>
      <c r="R6" s="1" t="s">
        <v>207</v>
      </c>
      <c r="S6" s="1" t="s">
        <v>181</v>
      </c>
      <c r="T6" s="1" t="s">
        <v>182</v>
      </c>
      <c r="U6" s="1" t="s">
        <v>121</v>
      </c>
      <c r="V6" s="1" t="s">
        <v>184</v>
      </c>
    </row>
    <row r="7" s="1" customFormat="1" spans="1:22">
      <c r="A7" s="3">
        <v>999223540175220</v>
      </c>
      <c r="B7" s="1" t="s">
        <v>208</v>
      </c>
      <c r="C7" s="1" t="s">
        <v>209</v>
      </c>
      <c r="D7" s="1" t="s">
        <v>203</v>
      </c>
      <c r="E7" s="1" t="s">
        <v>210</v>
      </c>
      <c r="F7" s="1" t="s">
        <v>211</v>
      </c>
      <c r="G7" s="1" t="s">
        <v>172</v>
      </c>
      <c r="H7" s="1" t="s">
        <v>173</v>
      </c>
      <c r="I7" s="1" t="s">
        <v>212</v>
      </c>
      <c r="J7" s="1" t="s">
        <v>175</v>
      </c>
      <c r="K7" s="1" t="s">
        <v>212</v>
      </c>
      <c r="L7" s="1" t="s">
        <v>212</v>
      </c>
      <c r="M7" s="1" t="s">
        <v>176</v>
      </c>
      <c r="N7" s="1" t="s">
        <v>176</v>
      </c>
      <c r="O7" s="1" t="s">
        <v>177</v>
      </c>
      <c r="P7" s="1" t="s">
        <v>178</v>
      </c>
      <c r="Q7" s="1" t="s">
        <v>179</v>
      </c>
      <c r="R7" s="1" t="s">
        <v>213</v>
      </c>
      <c r="S7" s="1" t="s">
        <v>181</v>
      </c>
      <c r="T7" s="1" t="s">
        <v>182</v>
      </c>
      <c r="U7" s="1" t="s">
        <v>121</v>
      </c>
      <c r="V7" s="1" t="s">
        <v>184</v>
      </c>
    </row>
    <row r="8" s="1" customFormat="1" spans="1:22">
      <c r="A8" s="3">
        <v>23514949583</v>
      </c>
      <c r="B8" s="1" t="s">
        <v>214</v>
      </c>
      <c r="C8" s="1" t="s">
        <v>215</v>
      </c>
      <c r="D8" s="1" t="s">
        <v>203</v>
      </c>
      <c r="E8" s="1" t="s">
        <v>216</v>
      </c>
      <c r="F8" s="1" t="s">
        <v>188</v>
      </c>
      <c r="G8" s="1" t="s">
        <v>172</v>
      </c>
      <c r="H8" s="1" t="s">
        <v>173</v>
      </c>
      <c r="I8" s="1" t="s">
        <v>217</v>
      </c>
      <c r="J8" s="1" t="s">
        <v>175</v>
      </c>
      <c r="K8" s="1" t="s">
        <v>217</v>
      </c>
      <c r="L8" s="1" t="s">
        <v>217</v>
      </c>
      <c r="M8" s="1" t="s">
        <v>176</v>
      </c>
      <c r="N8" s="1" t="s">
        <v>176</v>
      </c>
      <c r="O8" s="1" t="s">
        <v>177</v>
      </c>
      <c r="P8" s="1" t="s">
        <v>178</v>
      </c>
      <c r="Q8" s="1" t="s">
        <v>179</v>
      </c>
      <c r="R8" s="1" t="s">
        <v>218</v>
      </c>
      <c r="S8" s="1" t="s">
        <v>181</v>
      </c>
      <c r="T8" s="1" t="s">
        <v>182</v>
      </c>
      <c r="U8" s="1" t="s">
        <v>121</v>
      </c>
      <c r="V8" s="1" t="s">
        <v>184</v>
      </c>
    </row>
    <row r="9" s="1" customFormat="1" spans="1:22">
      <c r="A9" s="3">
        <v>999223467690023</v>
      </c>
      <c r="B9" s="1" t="s">
        <v>219</v>
      </c>
      <c r="C9" s="1" t="s">
        <v>220</v>
      </c>
      <c r="D9" s="1" t="s">
        <v>203</v>
      </c>
      <c r="E9" s="1" t="s">
        <v>221</v>
      </c>
      <c r="F9" s="1" t="s">
        <v>211</v>
      </c>
      <c r="G9" s="1" t="s">
        <v>172</v>
      </c>
      <c r="H9" s="1" t="s">
        <v>173</v>
      </c>
      <c r="I9" s="1" t="s">
        <v>222</v>
      </c>
      <c r="J9" s="1" t="s">
        <v>175</v>
      </c>
      <c r="K9" s="1" t="s">
        <v>222</v>
      </c>
      <c r="L9" s="1" t="s">
        <v>222</v>
      </c>
      <c r="M9" s="1" t="s">
        <v>176</v>
      </c>
      <c r="N9" s="1" t="s">
        <v>176</v>
      </c>
      <c r="O9" s="1" t="s">
        <v>177</v>
      </c>
      <c r="P9" s="1" t="s">
        <v>178</v>
      </c>
      <c r="Q9" s="1" t="s">
        <v>179</v>
      </c>
      <c r="R9" s="1" t="s">
        <v>223</v>
      </c>
      <c r="S9" s="1" t="s">
        <v>181</v>
      </c>
      <c r="T9" s="1" t="s">
        <v>182</v>
      </c>
      <c r="U9" s="1" t="s">
        <v>121</v>
      </c>
      <c r="V9" s="1" t="s">
        <v>184</v>
      </c>
    </row>
    <row r="10" s="1" customFormat="1" spans="1:22">
      <c r="A10" s="3">
        <v>999223436788799</v>
      </c>
      <c r="B10" s="1" t="s">
        <v>224</v>
      </c>
      <c r="C10" s="1" t="s">
        <v>225</v>
      </c>
      <c r="D10" s="1" t="s">
        <v>226</v>
      </c>
      <c r="E10" s="1" t="s">
        <v>227</v>
      </c>
      <c r="F10" s="1" t="s">
        <v>188</v>
      </c>
      <c r="G10" s="1" t="s">
        <v>172</v>
      </c>
      <c r="H10" s="1" t="s">
        <v>173</v>
      </c>
      <c r="I10" s="1" t="s">
        <v>228</v>
      </c>
      <c r="J10" s="1" t="s">
        <v>175</v>
      </c>
      <c r="K10" s="1" t="s">
        <v>228</v>
      </c>
      <c r="L10" s="1" t="s">
        <v>228</v>
      </c>
      <c r="M10" s="1" t="s">
        <v>176</v>
      </c>
      <c r="N10" s="1" t="s">
        <v>176</v>
      </c>
      <c r="O10" s="1" t="s">
        <v>177</v>
      </c>
      <c r="P10" s="1" t="s">
        <v>178</v>
      </c>
      <c r="Q10" s="1" t="s">
        <v>179</v>
      </c>
      <c r="R10" s="1" t="s">
        <v>229</v>
      </c>
      <c r="S10" s="1" t="s">
        <v>181</v>
      </c>
      <c r="T10" s="1" t="s">
        <v>182</v>
      </c>
      <c r="U10" s="1" t="s">
        <v>121</v>
      </c>
      <c r="V10" s="1" t="s">
        <v>184</v>
      </c>
    </row>
    <row r="11" s="1" customFormat="1" spans="1:22">
      <c r="A11" s="3">
        <v>999223393324624</v>
      </c>
      <c r="B11" s="1" t="s">
        <v>230</v>
      </c>
      <c r="C11" s="1" t="s">
        <v>231</v>
      </c>
      <c r="D11" s="1" t="s">
        <v>226</v>
      </c>
      <c r="E11" s="1" t="s">
        <v>232</v>
      </c>
      <c r="F11" s="1" t="s">
        <v>211</v>
      </c>
      <c r="G11" s="1" t="s">
        <v>172</v>
      </c>
      <c r="H11" s="1" t="s">
        <v>173</v>
      </c>
      <c r="I11" s="1" t="s">
        <v>233</v>
      </c>
      <c r="J11" s="1" t="s">
        <v>175</v>
      </c>
      <c r="K11" s="1" t="s">
        <v>233</v>
      </c>
      <c r="L11" s="1" t="s">
        <v>233</v>
      </c>
      <c r="M11" s="1" t="s">
        <v>176</v>
      </c>
      <c r="N11" s="1" t="s">
        <v>176</v>
      </c>
      <c r="O11" s="1" t="s">
        <v>177</v>
      </c>
      <c r="P11" s="1" t="s">
        <v>178</v>
      </c>
      <c r="Q11" s="1" t="s">
        <v>179</v>
      </c>
      <c r="R11" s="1" t="s">
        <v>234</v>
      </c>
      <c r="S11" s="1" t="s">
        <v>181</v>
      </c>
      <c r="T11" s="1" t="s">
        <v>182</v>
      </c>
      <c r="U11" s="1" t="s">
        <v>121</v>
      </c>
      <c r="V11" s="1" t="s">
        <v>184</v>
      </c>
    </row>
    <row r="12" s="1" customFormat="1" spans="1:22">
      <c r="A12" s="3">
        <v>999223391819097</v>
      </c>
      <c r="B12" s="1" t="s">
        <v>235</v>
      </c>
      <c r="C12" s="1" t="s">
        <v>236</v>
      </c>
      <c r="D12" s="1" t="s">
        <v>226</v>
      </c>
      <c r="E12" s="1" t="s">
        <v>237</v>
      </c>
      <c r="F12" s="1" t="s">
        <v>188</v>
      </c>
      <c r="G12" s="1" t="s">
        <v>172</v>
      </c>
      <c r="H12" s="1" t="s">
        <v>173</v>
      </c>
      <c r="I12" s="1" t="s">
        <v>238</v>
      </c>
      <c r="J12" s="1" t="s">
        <v>175</v>
      </c>
      <c r="K12" s="1" t="s">
        <v>238</v>
      </c>
      <c r="L12" s="1" t="s">
        <v>238</v>
      </c>
      <c r="M12" s="1" t="s">
        <v>176</v>
      </c>
      <c r="N12" s="1" t="s">
        <v>176</v>
      </c>
      <c r="O12" s="1" t="s">
        <v>177</v>
      </c>
      <c r="P12" s="1" t="s">
        <v>178</v>
      </c>
      <c r="Q12" s="1" t="s">
        <v>179</v>
      </c>
      <c r="R12" s="1" t="s">
        <v>239</v>
      </c>
      <c r="S12" s="1" t="s">
        <v>181</v>
      </c>
      <c r="T12" s="1" t="s">
        <v>182</v>
      </c>
      <c r="U12" s="1" t="s">
        <v>121</v>
      </c>
      <c r="V12" s="1" t="s">
        <v>184</v>
      </c>
    </row>
    <row r="13" s="1" customFormat="1" spans="1:22">
      <c r="A13" s="3">
        <v>999223391803277</v>
      </c>
      <c r="B13" s="1" t="s">
        <v>235</v>
      </c>
      <c r="C13" s="1" t="s">
        <v>240</v>
      </c>
      <c r="D13" s="1" t="s">
        <v>226</v>
      </c>
      <c r="E13" s="1" t="s">
        <v>241</v>
      </c>
      <c r="F13" s="1" t="s">
        <v>188</v>
      </c>
      <c r="G13" s="1" t="s">
        <v>172</v>
      </c>
      <c r="H13" s="1" t="s">
        <v>173</v>
      </c>
      <c r="I13" s="1" t="s">
        <v>238</v>
      </c>
      <c r="J13" s="1" t="s">
        <v>175</v>
      </c>
      <c r="K13" s="1" t="s">
        <v>238</v>
      </c>
      <c r="L13" s="1" t="s">
        <v>238</v>
      </c>
      <c r="M13" s="1" t="s">
        <v>176</v>
      </c>
      <c r="N13" s="1" t="s">
        <v>176</v>
      </c>
      <c r="O13" s="1" t="s">
        <v>177</v>
      </c>
      <c r="P13" s="1" t="s">
        <v>178</v>
      </c>
      <c r="Q13" s="1" t="s">
        <v>179</v>
      </c>
      <c r="R13" s="1" t="s">
        <v>242</v>
      </c>
      <c r="S13" s="1" t="s">
        <v>181</v>
      </c>
      <c r="T13" s="1" t="s">
        <v>182</v>
      </c>
      <c r="U13" s="1" t="s">
        <v>121</v>
      </c>
      <c r="V13" s="1" t="s">
        <v>184</v>
      </c>
    </row>
    <row r="14" s="1" customFormat="1" spans="1:22">
      <c r="A14" s="3">
        <v>999223384338814</v>
      </c>
      <c r="B14" s="1" t="s">
        <v>235</v>
      </c>
      <c r="C14" s="1" t="s">
        <v>243</v>
      </c>
      <c r="D14" s="1" t="s">
        <v>244</v>
      </c>
      <c r="E14" s="1" t="s">
        <v>245</v>
      </c>
      <c r="F14" s="1" t="s">
        <v>188</v>
      </c>
      <c r="G14" s="1" t="s">
        <v>172</v>
      </c>
      <c r="H14" s="1" t="s">
        <v>173</v>
      </c>
      <c r="I14" s="1" t="s">
        <v>246</v>
      </c>
      <c r="J14" s="1" t="s">
        <v>175</v>
      </c>
      <c r="K14" s="1" t="s">
        <v>246</v>
      </c>
      <c r="L14" s="1" t="s">
        <v>246</v>
      </c>
      <c r="M14" s="1" t="s">
        <v>176</v>
      </c>
      <c r="N14" s="1" t="s">
        <v>176</v>
      </c>
      <c r="O14" s="1" t="s">
        <v>177</v>
      </c>
      <c r="P14" s="1" t="s">
        <v>178</v>
      </c>
      <c r="Q14" s="1" t="s">
        <v>179</v>
      </c>
      <c r="R14" s="1" t="s">
        <v>247</v>
      </c>
      <c r="S14" s="1" t="s">
        <v>181</v>
      </c>
      <c r="T14" s="1" t="s">
        <v>182</v>
      </c>
      <c r="U14" s="1" t="s">
        <v>121</v>
      </c>
      <c r="V14" s="1" t="s">
        <v>184</v>
      </c>
    </row>
    <row r="15" s="1" customFormat="1" spans="1:22">
      <c r="A15" s="3">
        <v>999223261708957</v>
      </c>
      <c r="B15" s="1" t="s">
        <v>248</v>
      </c>
      <c r="C15" s="1" t="s">
        <v>249</v>
      </c>
      <c r="D15" s="1" t="s">
        <v>226</v>
      </c>
      <c r="E15" s="1" t="s">
        <v>250</v>
      </c>
      <c r="F15" s="1" t="s">
        <v>188</v>
      </c>
      <c r="G15" s="1" t="s">
        <v>172</v>
      </c>
      <c r="H15" s="1" t="s">
        <v>173</v>
      </c>
      <c r="I15" s="1" t="s">
        <v>251</v>
      </c>
      <c r="J15" s="1" t="s">
        <v>175</v>
      </c>
      <c r="K15" s="1" t="s">
        <v>251</v>
      </c>
      <c r="L15" s="1" t="s">
        <v>251</v>
      </c>
      <c r="M15" s="1" t="s">
        <v>176</v>
      </c>
      <c r="N15" s="1" t="s">
        <v>176</v>
      </c>
      <c r="O15" s="1" t="s">
        <v>177</v>
      </c>
      <c r="P15" s="1" t="s">
        <v>178</v>
      </c>
      <c r="Q15" s="1" t="s">
        <v>179</v>
      </c>
      <c r="R15" s="1" t="s">
        <v>252</v>
      </c>
      <c r="S15" s="1" t="s">
        <v>181</v>
      </c>
      <c r="T15" s="1" t="s">
        <v>182</v>
      </c>
      <c r="U15" s="1" t="s">
        <v>121</v>
      </c>
      <c r="V15" s="1" t="s">
        <v>184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2023-05-17T01:44:00Z</dcterms:created>
  <dcterms:modified xsi:type="dcterms:W3CDTF">2023-05-19T02:14:56Z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B400838E78744BD7BC3D2E1E109620C4_12</vt:lpwstr>
  </property>
  <property fmtid="{D5CDD505-2E9C-101B-9397-08002B2CF9AE}" pid="3" name="KSOProductBuildVer">
    <vt:lpwstr>2052-11.1.0.14036</vt:lpwstr>
  </property>
</Properties>
</file>