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<sst xmlns="http://schemas.openxmlformats.org/spreadsheetml/2006/main" count="406" uniqueCount="180">
  <si>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</si>
  <si>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</si>
  <si>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</si>
  <si>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</si>
  <si>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</si>
  <si>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</si>
  <si>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</si>
  <si>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</si>
  <si>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</si>
  <si>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</si>
  <si>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</si>
  <si>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</si>
  <si>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</si>
  <si>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</si>
  <si>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</si>
  <si>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</si>
  <si>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</si>
  <si>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</si>
  <si>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</si>
  <si>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</si>
  <si>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</si>
  <si>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</si>
  <si>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</si>
  <si>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</si>
  <si>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</si>
  <si>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999223393084376	</t>
  </si>
  <si>
    <t>Ctrip</t>
  </si>
  <si>
    <t>正常</t>
  </si>
  <si>
    <t>[香港]富荟土瓜湾酒店(iclub To Kwa Wan Hotel)(17099151)</t>
  </si>
  <si>
    <t>尊荟客房(至少提前3天预订)&lt;连住2-7晚&gt;&lt;双人入住&gt;&lt;内宾&gt;&lt;无早&gt;</t>
  </si>
  <si>
    <t>CNY</t>
  </si>
  <si>
    <t>ng/laiwah</t>
  </si>
  <si>
    <t>CA363230519CNY</t>
  </si>
  <si>
    <t>未提现</t>
  </si>
  <si>
    <t>携程开票</t>
  </si>
  <si>
    <t xml:space="preserve">3179734	</t>
  </si>
  <si>
    <t xml:space="preserve">	</t>
  </si>
  <si>
    <t xml:space="preserve">999223644886182	</t>
  </si>
  <si>
    <t>[香港]香港港岛海逸君绰酒店(Harbour Grand Hong Kong)(17081023)</t>
  </si>
  <si>
    <t>高级海景客房(至少连住2晚及以上)&lt;特惠专享&gt;&lt;双人入住&gt;&lt;内宾&gt;&lt;无早&gt;</t>
  </si>
  <si>
    <t>YU/JINYING</t>
  </si>
  <si>
    <t xml:space="preserve">3226807	</t>
  </si>
  <si>
    <t xml:space="preserve">999223795986907	</t>
  </si>
  <si>
    <t>Shi/Yongfa,SHI/YEE  KWAN</t>
  </si>
  <si>
    <t xml:space="preserve">3273864	</t>
  </si>
  <si>
    <t xml:space="preserve">999223801267966	</t>
  </si>
  <si>
    <t>[香港]香港九龙酒店(The Kowloon Hotel)(9826444)</t>
  </si>
  <si>
    <t>高级房(至少提前5天预订)(至少连住2晚及以上)&lt;双人入住&gt;&lt;内宾&gt;&lt;无早&gt;</t>
  </si>
  <si>
    <t>HE/SITING</t>
  </si>
  <si>
    <t xml:space="preserve">3275321	</t>
  </si>
  <si>
    <t xml:space="preserve">999223815298148	</t>
  </si>
  <si>
    <t>Zhang/Shuangyi,Meng/wei</t>
  </si>
  <si>
    <t xml:space="preserve">3279689	</t>
  </si>
  <si>
    <t xml:space="preserve">999223831372616	</t>
  </si>
  <si>
    <t>豪华房(至少提前5天预订)(至少连住2晚及以上)&lt;双人入住&gt;&lt;内宾&gt;&lt;无早&gt;</t>
  </si>
  <si>
    <t>XU/HAO,CHEN/JIAYU</t>
  </si>
  <si>
    <t xml:space="preserve">3283928	</t>
  </si>
  <si>
    <t xml:space="preserve">999223898526364	</t>
  </si>
  <si>
    <t>[北京]北京国都大饭店(24850752)</t>
  </si>
  <si>
    <t>高级双床房&lt;双人入住&gt;&lt;内宾&gt;&lt;预付&gt;&lt;无早&gt;</t>
  </si>
  <si>
    <t>杜胜帆</t>
  </si>
  <si>
    <t xml:space="preserve">3301610	</t>
  </si>
  <si>
    <t xml:space="preserve">849407332432482304	</t>
  </si>
  <si>
    <t xml:space="preserve">999223961239205	</t>
  </si>
  <si>
    <t>[香港]旺角荟贤居(Lodgewood by Nina Hospitality (3486069)</t>
  </si>
  <si>
    <t>w.客房&lt;双人入住&gt;&lt;内宾&gt;&lt;预付&gt;&lt;无早&gt;</t>
  </si>
  <si>
    <t>WANG/JIAYI,CHEN/ZHEN</t>
  </si>
  <si>
    <t xml:space="preserve">3313673	</t>
  </si>
  <si>
    <t xml:space="preserve">24147	</t>
  </si>
  <si>
    <t xml:space="preserve">999223961571322	</t>
  </si>
  <si>
    <t>[梅州]梅州白天鹅迎宾馆(100697959)</t>
  </si>
  <si>
    <t>商务江景双床房&lt;特惠促销&gt;&lt;双人入住&gt;&lt;双早&gt;&lt;日历房套餐高价值&gt;&lt;新酒店礼盒&gt;</t>
  </si>
  <si>
    <t>陈丽花</t>
  </si>
  <si>
    <t>取消</t>
  </si>
  <si>
    <t xml:space="preserve">999223970711644	</t>
  </si>
  <si>
    <t>商务江景双床房&lt;特惠专享&gt;&lt;双人入住&gt;&lt;双早&gt;&lt;日历房套餐高价值&gt;&lt;新酒店礼盒&gt;</t>
  </si>
  <si>
    <t>朱杨恒</t>
  </si>
  <si>
    <t xml:space="preserve">999223986536094	</t>
  </si>
  <si>
    <t>[梅州]梅州麓湖山酒店(67856423)</t>
  </si>
  <si>
    <t>标准双床房&lt;双人入住&gt;&lt;升级特惠&gt;&lt;双早&gt;&lt;新高价值日历房套餐&gt;&lt;新酒店礼盒&gt;</t>
  </si>
  <si>
    <t>闫振利</t>
  </si>
  <si>
    <t xml:space="preserve">2938422	</t>
  </si>
  <si>
    <t xml:space="preserve">999223986682028	</t>
  </si>
  <si>
    <t>[香港]香港弥敦酒店(Nathan Hotel)(10105446)</t>
  </si>
  <si>
    <t>卓智精选双床房&lt;双人入住&gt;&lt;内宾&gt;&lt;预付&gt;&lt;无早&gt;</t>
  </si>
  <si>
    <t>Yu/Yi wei</t>
  </si>
  <si>
    <t xml:space="preserve">3321824	</t>
  </si>
  <si>
    <t xml:space="preserve">HBD-65649-318-1699996	</t>
  </si>
  <si>
    <t>，</t>
  </si>
  <si>
    <t>999223970711644</t>
  </si>
  <si>
    <t>202305021709260068</t>
  </si>
  <si>
    <t>999223986536094</t>
  </si>
  <si>
    <t>202305032023020021</t>
  </si>
  <si>
    <t>A230519093704481</t>
  </si>
  <si>
    <t>A230519093820481</t>
  </si>
  <si>
    <t>房集：i230519093606 685.3元</t>
  </si>
  <si>
    <t>CNY / HKD 当前参考汇率: 1.109777461</t>
  </si>
  <si>
    <t>总计：23954.2 CNY/
26583.83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</si>
  <si>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</si>
  <si>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</si>
  <si>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</si>
  <si>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</si>
  <si>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</si>
  <si>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</si>
  <si>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</si>
  <si>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</si>
  <si>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</si>
  <si>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</si>
  <si>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</si>
  <si>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</si>
  <si>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</si>
  <si>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</si>
  <si>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</si>
  <si>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</si>
  <si>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</si>
  <si>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</si>
  <si>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</si>
  <si>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2023-05-03</t>
  </si>
  <si>
    <t>3321824</t>
  </si>
  <si>
    <t>香港弥敦酒店</t>
  </si>
  <si>
    <t>Yu Yi wei</t>
  </si>
  <si>
    <t>2023-05-04</t>
  </si>
  <si>
    <t>退房日周结</t>
  </si>
  <si>
    <t>1100.90</t>
  </si>
  <si>
    <t>RMB</t>
  </si>
  <si>
    <t>0</t>
  </si>
  <si>
    <t>0.00</t>
  </si>
  <si>
    <t>携程国内直连(DD)</t>
  </si>
  <si>
    <t>01.011249</t>
  </si>
  <si>
    <t>2023-05-03 20:39:13</t>
  </si>
  <si>
    <t>否</t>
  </si>
  <si>
    <t>汇智国际旅游发展有限公司</t>
  </si>
  <si>
    <t>直连</t>
  </si>
  <si>
    <t>中国</t>
  </si>
  <si>
    <t>2023-05-01</t>
  </si>
  <si>
    <t>3313673</t>
  </si>
  <si>
    <t>旺角荟贤居</t>
  </si>
  <si>
    <t>WANG JIAYI,CHEN ZHEN</t>
  </si>
  <si>
    <t>2817.90</t>
  </si>
  <si>
    <t>2023-05-01 20:48:26</t>
  </si>
  <si>
    <t>2023-04-28</t>
  </si>
  <si>
    <t>3301610</t>
  </si>
  <si>
    <t>北京国都大饭店</t>
  </si>
  <si>
    <t>2023-04-29</t>
  </si>
  <si>
    <t>2131.10</t>
  </si>
  <si>
    <t>2023-04-28 19:22:36</t>
  </si>
  <si>
    <t>2023-04-24</t>
  </si>
  <si>
    <t>3283928</t>
  </si>
  <si>
    <t>香港九龙酒店</t>
  </si>
  <si>
    <t>XU HAO,CHEN JIAYU</t>
  </si>
  <si>
    <t>2023-05-02</t>
  </si>
  <si>
    <t>2174.00</t>
  </si>
  <si>
    <t>2023-04-25 15:58:52</t>
  </si>
  <si>
    <t>直采</t>
  </si>
  <si>
    <t>2023-04-23</t>
  </si>
  <si>
    <t>3279689</t>
  </si>
  <si>
    <t>Zhang Shuangyi,Meng wei</t>
  </si>
  <si>
    <t>1964.00</t>
  </si>
  <si>
    <t>2023-04-25 15:57:35</t>
  </si>
  <si>
    <t>3275321</t>
  </si>
  <si>
    <t>HE SITING</t>
  </si>
  <si>
    <t>1890.00</t>
  </si>
  <si>
    <t>2023-04-25 15:20:40</t>
  </si>
  <si>
    <t>2023-04-22</t>
  </si>
  <si>
    <t>3273864</t>
  </si>
  <si>
    <t>香港港岛海逸君绰酒店</t>
  </si>
  <si>
    <t>Shi Yongfa,SHI YEE  KWAN</t>
  </si>
  <si>
    <t>5034.00</t>
  </si>
  <si>
    <t>2023-04-23 13:26:04</t>
  </si>
  <si>
    <t>2023-04-14</t>
  </si>
  <si>
    <t>3226807</t>
  </si>
  <si>
    <t>YU JINYING</t>
  </si>
  <si>
    <t>4653.00</t>
  </si>
  <si>
    <t>2023-04-14 22:48:11</t>
  </si>
  <si>
    <t>2023-03-29</t>
  </si>
  <si>
    <t>3179734</t>
  </si>
  <si>
    <t>富荟土瓜湾酒店</t>
  </si>
  <si>
    <t>ng laiwah</t>
  </si>
  <si>
    <t>1504.00</t>
  </si>
  <si>
    <t>2023-04-01 13:44:32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</si>
</sst>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14</xdr:col>
      <xdr:colOff>600075</xdr:colOff>
      <xdr:row>60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63942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45048</v>
      </c>
      <c r="G2" s="6">
        <v>45050</v>
      </c>
      <c r="H2" s="4">
        <v>1</v>
      </c>
      <c r="I2" s="4">
        <v>2</v>
      </c>
      <c r="J2" s="4">
        <v>2</v>
      </c>
      <c r="K2" s="4" t="s">
        <v>30</v>
      </c>
      <c r="L2" s="4">
        <v>1504</v>
      </c>
      <c r="M2" s="4">
        <v>1504</v>
      </c>
      <c r="N2" s="4" t="s">
        <v>31</v>
      </c>
      <c r="O2" s="4" t="s">
        <v>32</v>
      </c>
      <c r="P2" s="4" t="s">
        <v>33</v>
      </c>
      <c r="Q2" s="4">
        <v>0</v>
      </c>
      <c r="R2" s="8">
        <v>45014</v>
      </c>
      <c r="S2" s="6">
        <v>45065</v>
      </c>
      <c r="T2" s="4" t="s">
        <v>34</v>
      </c>
      <c r="U2" s="4">
        <v>1504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45047</v>
      </c>
      <c r="G3" s="6">
        <v>45050</v>
      </c>
      <c r="H3" s="4">
        <v>1</v>
      </c>
      <c r="I3" s="4">
        <v>3</v>
      </c>
      <c r="J3" s="4">
        <v>3</v>
      </c>
      <c r="K3" s="4" t="s">
        <v>30</v>
      </c>
      <c r="L3" s="4">
        <v>4653</v>
      </c>
      <c r="M3" s="4">
        <v>4653</v>
      </c>
      <c r="N3" s="4" t="s">
        <v>40</v>
      </c>
      <c r="O3" s="4" t="s">
        <v>32</v>
      </c>
      <c r="P3" s="4" t="s">
        <v>33</v>
      </c>
      <c r="Q3" s="4">
        <v>0</v>
      </c>
      <c r="R3" s="8">
        <v>45030</v>
      </c>
      <c r="S3" s="6">
        <v>45065</v>
      </c>
      <c r="T3" s="4" t="s">
        <v>34</v>
      </c>
      <c r="U3" s="4">
        <v>4653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45047</v>
      </c>
      <c r="G4" s="6">
        <v>45050</v>
      </c>
      <c r="H4" s="4">
        <v>1</v>
      </c>
      <c r="I4" s="4">
        <v>3</v>
      </c>
      <c r="J4" s="4">
        <v>3</v>
      </c>
      <c r="K4" s="4" t="s">
        <v>30</v>
      </c>
      <c r="L4" s="4">
        <v>5034</v>
      </c>
      <c r="M4" s="4">
        <v>5034</v>
      </c>
      <c r="N4" s="4" t="s">
        <v>43</v>
      </c>
      <c r="O4" s="4" t="s">
        <v>32</v>
      </c>
      <c r="P4" s="4" t="s">
        <v>33</v>
      </c>
      <c r="Q4" s="4">
        <v>0</v>
      </c>
      <c r="R4" s="8">
        <v>45038</v>
      </c>
      <c r="S4" s="6">
        <v>45065</v>
      </c>
      <c r="T4" s="4" t="s">
        <v>34</v>
      </c>
      <c r="U4" s="4">
        <v>5034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45048</v>
      </c>
      <c r="G5" s="6">
        <v>45050</v>
      </c>
      <c r="H5" s="4">
        <v>1</v>
      </c>
      <c r="I5" s="4">
        <v>2</v>
      </c>
      <c r="J5" s="4">
        <v>2</v>
      </c>
      <c r="K5" s="4" t="s">
        <v>30</v>
      </c>
      <c r="L5" s="4">
        <v>1890</v>
      </c>
      <c r="M5" s="4">
        <v>1890</v>
      </c>
      <c r="N5" s="4" t="s">
        <v>48</v>
      </c>
      <c r="O5" s="4" t="s">
        <v>32</v>
      </c>
      <c r="P5" s="4" t="s">
        <v>33</v>
      </c>
      <c r="Q5" s="4">
        <v>0</v>
      </c>
      <c r="R5" s="8">
        <v>45039</v>
      </c>
      <c r="S5" s="6">
        <v>45065</v>
      </c>
      <c r="T5" s="4" t="s">
        <v>34</v>
      </c>
      <c r="U5" s="4">
        <v>1890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45048</v>
      </c>
      <c r="G6" s="6">
        <v>45050</v>
      </c>
      <c r="H6" s="4">
        <v>1</v>
      </c>
      <c r="I6" s="4">
        <v>2</v>
      </c>
      <c r="J6" s="4">
        <v>2</v>
      </c>
      <c r="K6" s="4" t="s">
        <v>30</v>
      </c>
      <c r="L6" s="4">
        <v>1964</v>
      </c>
      <c r="M6" s="4">
        <v>1964</v>
      </c>
      <c r="N6" s="4" t="s">
        <v>51</v>
      </c>
      <c r="O6" s="4" t="s">
        <v>32</v>
      </c>
      <c r="P6" s="4" t="s">
        <v>33</v>
      </c>
      <c r="Q6" s="4">
        <v>0</v>
      </c>
      <c r="R6" s="8">
        <v>45039</v>
      </c>
      <c r="S6" s="6">
        <v>45065</v>
      </c>
      <c r="T6" s="4" t="s">
        <v>34</v>
      </c>
      <c r="U6" s="4">
        <v>1964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46</v>
      </c>
      <c r="E7" s="4" t="s">
        <v>54</v>
      </c>
      <c r="F7" s="6">
        <v>45048</v>
      </c>
      <c r="G7" s="6">
        <v>45050</v>
      </c>
      <c r="H7" s="4">
        <v>1</v>
      </c>
      <c r="I7" s="4">
        <v>2</v>
      </c>
      <c r="J7" s="4">
        <v>2</v>
      </c>
      <c r="K7" s="4" t="s">
        <v>30</v>
      </c>
      <c r="L7" s="4">
        <v>2174</v>
      </c>
      <c r="M7" s="4">
        <v>2174</v>
      </c>
      <c r="N7" s="4" t="s">
        <v>55</v>
      </c>
      <c r="O7" s="4" t="s">
        <v>32</v>
      </c>
      <c r="P7" s="4" t="s">
        <v>33</v>
      </c>
      <c r="Q7" s="4">
        <v>0</v>
      </c>
      <c r="R7" s="8">
        <v>45040</v>
      </c>
      <c r="S7" s="6">
        <v>45065</v>
      </c>
      <c r="T7" s="4" t="s">
        <v>34</v>
      </c>
      <c r="U7" s="4">
        <v>2174</v>
      </c>
      <c r="V7" s="4">
        <v>0</v>
      </c>
      <c r="W7" s="4">
        <v>0</v>
      </c>
      <c r="X7" s="4" t="s">
        <v>56</v>
      </c>
      <c r="Y7" s="4" t="s">
        <v>36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45045</v>
      </c>
      <c r="G8" s="6">
        <v>45050</v>
      </c>
      <c r="H8" s="4">
        <v>1</v>
      </c>
      <c r="I8" s="4">
        <v>5</v>
      </c>
      <c r="J8" s="4">
        <v>5</v>
      </c>
      <c r="K8" s="4" t="s">
        <v>30</v>
      </c>
      <c r="L8" s="4">
        <v>2131.1</v>
      </c>
      <c r="M8" s="4">
        <v>2131.1</v>
      </c>
      <c r="N8" s="4" t="s">
        <v>60</v>
      </c>
      <c r="O8" s="4" t="s">
        <v>32</v>
      </c>
      <c r="P8" s="4" t="s">
        <v>33</v>
      </c>
      <c r="Q8" s="4">
        <v>0</v>
      </c>
      <c r="R8" s="8">
        <v>45044</v>
      </c>
      <c r="S8" s="6">
        <v>45065</v>
      </c>
      <c r="T8" s="4" t="s">
        <v>34</v>
      </c>
      <c r="U8" s="4">
        <v>2131.1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45047</v>
      </c>
      <c r="G9" s="6">
        <v>45050</v>
      </c>
      <c r="H9" s="4">
        <v>1</v>
      </c>
      <c r="I9" s="4">
        <v>3</v>
      </c>
      <c r="J9" s="4">
        <v>3</v>
      </c>
      <c r="K9" s="4" t="s">
        <v>30</v>
      </c>
      <c r="L9" s="4">
        <v>2817.9</v>
      </c>
      <c r="M9" s="4">
        <v>2817.9</v>
      </c>
      <c r="N9" s="4" t="s">
        <v>66</v>
      </c>
      <c r="O9" s="4" t="s">
        <v>32</v>
      </c>
      <c r="P9" s="4" t="s">
        <v>33</v>
      </c>
      <c r="Q9" s="4">
        <v>0</v>
      </c>
      <c r="R9" s="8">
        <v>45047</v>
      </c>
      <c r="S9" s="6">
        <v>45065</v>
      </c>
      <c r="T9" s="4" t="s">
        <v>34</v>
      </c>
      <c r="U9" s="4">
        <v>2817.9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45049</v>
      </c>
      <c r="G10" s="6">
        <v>45050</v>
      </c>
      <c r="H10" s="4">
        <v>1</v>
      </c>
      <c r="I10" s="4">
        <v>1</v>
      </c>
      <c r="J10" s="4">
        <v>1</v>
      </c>
      <c r="K10" s="4" t="s">
        <v>30</v>
      </c>
      <c r="L10" s="4">
        <v>301</v>
      </c>
      <c r="M10" s="4">
        <v>301</v>
      </c>
      <c r="N10" s="4" t="s">
        <v>72</v>
      </c>
      <c r="O10" s="4" t="s">
        <v>32</v>
      </c>
      <c r="P10" s="4" t="s">
        <v>33</v>
      </c>
      <c r="Q10" s="4">
        <v>0</v>
      </c>
      <c r="R10" s="8">
        <v>45047</v>
      </c>
      <c r="S10" s="6">
        <v>45065</v>
      </c>
      <c r="T10" s="4" t="s">
        <v>34</v>
      </c>
      <c r="U10" s="4">
        <v>301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69</v>
      </c>
      <c r="B11" s="4" t="s">
        <v>26</v>
      </c>
      <c r="C11" s="4" t="s">
        <v>73</v>
      </c>
      <c r="D11" s="4" t="s">
        <v>70</v>
      </c>
      <c r="E11" s="4" t="s">
        <v>71</v>
      </c>
      <c r="F11" s="6">
        <v>45049</v>
      </c>
      <c r="G11" s="6">
        <v>45050</v>
      </c>
      <c r="H11" s="4">
        <v>1</v>
      </c>
      <c r="I11" s="4">
        <v>1</v>
      </c>
      <c r="J11" s="4">
        <v>1</v>
      </c>
      <c r="K11" s="4" t="s">
        <v>30</v>
      </c>
      <c r="L11" s="4">
        <v>-301</v>
      </c>
      <c r="M11" s="4">
        <v>-301</v>
      </c>
      <c r="N11" s="4" t="s">
        <v>72</v>
      </c>
      <c r="O11" s="4" t="s">
        <v>32</v>
      </c>
      <c r="P11" s="4" t="s">
        <v>33</v>
      </c>
      <c r="Q11" s="4">
        <v>0</v>
      </c>
      <c r="R11" s="8">
        <v>45047</v>
      </c>
      <c r="S11" s="6">
        <v>45065</v>
      </c>
      <c r="T11" s="4" t="s">
        <v>34</v>
      </c>
      <c r="U11" s="4">
        <v>-301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70</v>
      </c>
      <c r="E12" s="4" t="s">
        <v>75</v>
      </c>
      <c r="F12" s="6">
        <v>45049</v>
      </c>
      <c r="G12" s="6">
        <v>45050</v>
      </c>
      <c r="H12" s="4">
        <v>1</v>
      </c>
      <c r="I12" s="4">
        <v>1</v>
      </c>
      <c r="J12" s="4">
        <v>1</v>
      </c>
      <c r="K12" s="4" t="s">
        <v>30</v>
      </c>
      <c r="L12" s="4">
        <v>308</v>
      </c>
      <c r="M12" s="4">
        <v>308</v>
      </c>
      <c r="N12" s="4" t="s">
        <v>76</v>
      </c>
      <c r="O12" s="4" t="s">
        <v>32</v>
      </c>
      <c r="P12" s="4" t="s">
        <v>33</v>
      </c>
      <c r="Q12" s="4">
        <v>0</v>
      </c>
      <c r="R12" s="8">
        <v>45048</v>
      </c>
      <c r="S12" s="6">
        <v>45065</v>
      </c>
      <c r="T12" s="4" t="s">
        <v>34</v>
      </c>
      <c r="U12" s="4">
        <v>308</v>
      </c>
      <c r="V12" s="4">
        <v>0</v>
      </c>
      <c r="W12" s="4">
        <v>339</v>
      </c>
      <c r="X12" s="4" t="s">
        <v>36</v>
      </c>
      <c r="Y12" s="4" t="s">
        <v>36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45049</v>
      </c>
      <c r="G13" s="6">
        <v>45050</v>
      </c>
      <c r="H13" s="4">
        <v>1</v>
      </c>
      <c r="I13" s="4">
        <v>1</v>
      </c>
      <c r="J13" s="4">
        <v>1</v>
      </c>
      <c r="K13" s="4" t="s">
        <v>30</v>
      </c>
      <c r="L13" s="4">
        <v>377.3</v>
      </c>
      <c r="M13" s="4">
        <v>377.3</v>
      </c>
      <c r="N13" s="4" t="s">
        <v>80</v>
      </c>
      <c r="O13" s="4" t="s">
        <v>32</v>
      </c>
      <c r="P13" s="4" t="s">
        <v>33</v>
      </c>
      <c r="Q13" s="4">
        <v>0</v>
      </c>
      <c r="R13" s="8">
        <v>45049</v>
      </c>
      <c r="S13" s="6">
        <v>45065</v>
      </c>
      <c r="T13" s="4" t="s">
        <v>34</v>
      </c>
      <c r="U13" s="4">
        <v>377.3</v>
      </c>
      <c r="V13" s="4">
        <v>0</v>
      </c>
      <c r="W13" s="4">
        <v>0</v>
      </c>
      <c r="X13" s="4" t="s">
        <v>36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45049</v>
      </c>
      <c r="G14" s="6">
        <v>45050</v>
      </c>
      <c r="H14" s="4">
        <v>1</v>
      </c>
      <c r="I14" s="4">
        <v>1</v>
      </c>
      <c r="J14" s="4">
        <v>1</v>
      </c>
      <c r="K14" s="4" t="s">
        <v>30</v>
      </c>
      <c r="L14" s="4">
        <v>1100.9</v>
      </c>
      <c r="M14" s="4">
        <v>1100.9</v>
      </c>
      <c r="N14" s="4" t="s">
        <v>85</v>
      </c>
      <c r="O14" s="4" t="s">
        <v>32</v>
      </c>
      <c r="P14" s="4" t="s">
        <v>33</v>
      </c>
      <c r="Q14" s="4">
        <v>0</v>
      </c>
      <c r="R14" s="8">
        <v>45049</v>
      </c>
      <c r="S14" s="6">
        <v>45065</v>
      </c>
      <c r="T14" s="4" t="s">
        <v>34</v>
      </c>
      <c r="U14" s="4">
        <v>1100.9</v>
      </c>
      <c r="V14" s="4">
        <v>0</v>
      </c>
      <c r="W14" s="4">
        <v>0</v>
      </c>
      <c r="X14" s="4" t="s">
        <v>86</v>
      </c>
      <c r="Y14" s="4" t="s">
        <v>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A21" sqref="A21:D25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</v>
      </c>
    </row>
    <row r="2" s="4" customFormat="1" hidden="1" spans="1:9">
      <c r="A2" s="5">
        <v>999223393084376</v>
      </c>
      <c r="B2" s="6">
        <v>45048</v>
      </c>
      <c r="C2" s="6">
        <v>45050</v>
      </c>
      <c r="D2" s="4">
        <v>1504</v>
      </c>
      <c r="E2" s="4" t="str">
        <f>VLOOKUP(A2,HOP!A:L,12,0)</f>
        <v>1504.00</v>
      </c>
      <c r="F2" s="4" t="str">
        <f>VLOOKUP(A2,HOP!A:C,3,0)</f>
        <v>3179734</v>
      </c>
      <c r="G2" s="4">
        <f>D2-E2</f>
        <v>0</v>
      </c>
      <c r="H2" s="4" t="str">
        <f>$H$1&amp;F2</f>
        <v>，3179734</v>
      </c>
      <c r="I2" s="4" t="str">
        <f>VLOOKUP(A2,HOP!A:U,21,0)</f>
        <v>直采</v>
      </c>
    </row>
    <row r="3" s="4" customFormat="1" hidden="1" spans="1:9">
      <c r="A3" s="5">
        <v>999223644886182</v>
      </c>
      <c r="B3" s="6">
        <v>45047</v>
      </c>
      <c r="C3" s="6">
        <v>45050</v>
      </c>
      <c r="D3" s="4">
        <v>4653</v>
      </c>
      <c r="E3" s="4" t="str">
        <f>VLOOKUP(A3,HOP!A:L,12,0)</f>
        <v>4653.00</v>
      </c>
      <c r="F3" s="4" t="str">
        <f>VLOOKUP(A3,HOP!A:C,3,0)</f>
        <v>3226807</v>
      </c>
      <c r="G3" s="4">
        <f t="shared" ref="G3:G13" si="0">D3-E3</f>
        <v>0</v>
      </c>
      <c r="H3" s="4" t="str">
        <f t="shared" ref="H3:H13" si="1">$H$1&amp;F3</f>
        <v>，3226807</v>
      </c>
      <c r="I3" s="4" t="str">
        <f>VLOOKUP(A3,HOP!A:U,21,0)</f>
        <v>直采</v>
      </c>
    </row>
    <row r="4" s="4" customFormat="1" hidden="1" spans="1:9">
      <c r="A4" s="5">
        <v>999223795986907</v>
      </c>
      <c r="B4" s="6">
        <v>45047</v>
      </c>
      <c r="C4" s="6">
        <v>45050</v>
      </c>
      <c r="D4" s="4">
        <v>5034</v>
      </c>
      <c r="E4" s="4" t="str">
        <f>VLOOKUP(A4,HOP!A:L,12,0)</f>
        <v>5034.00</v>
      </c>
      <c r="F4" s="4" t="str">
        <f>VLOOKUP(A4,HOP!A:C,3,0)</f>
        <v>3273864</v>
      </c>
      <c r="G4" s="4">
        <f t="shared" si="0"/>
        <v>0</v>
      </c>
      <c r="H4" s="4" t="str">
        <f t="shared" si="1"/>
        <v>，3273864</v>
      </c>
      <c r="I4" s="4" t="str">
        <f>VLOOKUP(A4,HOP!A:U,21,0)</f>
        <v>直采</v>
      </c>
    </row>
    <row r="5" s="4" customFormat="1" hidden="1" spans="1:9">
      <c r="A5" s="5">
        <v>999223801267966</v>
      </c>
      <c r="B5" s="6">
        <v>45048</v>
      </c>
      <c r="C5" s="6">
        <v>45050</v>
      </c>
      <c r="D5" s="4">
        <v>1890</v>
      </c>
      <c r="E5" s="4" t="str">
        <f>VLOOKUP(A5,HOP!A:L,12,0)</f>
        <v>1890.00</v>
      </c>
      <c r="F5" s="4" t="str">
        <f>VLOOKUP(A5,HOP!A:C,3,0)</f>
        <v>3275321</v>
      </c>
      <c r="G5" s="4">
        <f t="shared" si="0"/>
        <v>0</v>
      </c>
      <c r="H5" s="4" t="str">
        <f t="shared" si="1"/>
        <v>，3275321</v>
      </c>
      <c r="I5" s="4" t="str">
        <f>VLOOKUP(A5,HOP!A:U,21,0)</f>
        <v>直采</v>
      </c>
    </row>
    <row r="6" s="4" customFormat="1" hidden="1" spans="1:9">
      <c r="A6" s="5">
        <v>999223815298148</v>
      </c>
      <c r="B6" s="6">
        <v>45048</v>
      </c>
      <c r="C6" s="6">
        <v>45050</v>
      </c>
      <c r="D6" s="4">
        <v>1964</v>
      </c>
      <c r="E6" s="4" t="str">
        <f>VLOOKUP(A6,HOP!A:L,12,0)</f>
        <v>1964.00</v>
      </c>
      <c r="F6" s="4" t="str">
        <f>VLOOKUP(A6,HOP!A:C,3,0)</f>
        <v>3279689</v>
      </c>
      <c r="G6" s="4">
        <f t="shared" si="0"/>
        <v>0</v>
      </c>
      <c r="H6" s="4" t="str">
        <f t="shared" si="1"/>
        <v>，3279689</v>
      </c>
      <c r="I6" s="4" t="str">
        <f>VLOOKUP(A6,HOP!A:U,21,0)</f>
        <v>直采</v>
      </c>
    </row>
    <row r="7" s="4" customFormat="1" hidden="1" spans="1:9">
      <c r="A7" s="5">
        <v>999223831372616</v>
      </c>
      <c r="B7" s="6">
        <v>45048</v>
      </c>
      <c r="C7" s="6">
        <v>45050</v>
      </c>
      <c r="D7" s="4">
        <v>2174</v>
      </c>
      <c r="E7" s="4" t="str">
        <f>VLOOKUP(A7,HOP!A:L,12,0)</f>
        <v>2174.00</v>
      </c>
      <c r="F7" s="4" t="str">
        <f>VLOOKUP(A7,HOP!A:C,3,0)</f>
        <v>3283928</v>
      </c>
      <c r="G7" s="4">
        <f t="shared" si="0"/>
        <v>0</v>
      </c>
      <c r="H7" s="4" t="str">
        <f t="shared" si="1"/>
        <v>，3283928</v>
      </c>
      <c r="I7" s="4" t="str">
        <f>VLOOKUP(A7,HOP!A:U,21,0)</f>
        <v>直采</v>
      </c>
    </row>
    <row r="8" s="4" customFormat="1" spans="1:9">
      <c r="A8" s="5">
        <v>999223898526364</v>
      </c>
      <c r="B8" s="6">
        <v>45045</v>
      </c>
      <c r="C8" s="6">
        <v>45050</v>
      </c>
      <c r="D8" s="4">
        <v>2131.1</v>
      </c>
      <c r="E8" s="4" t="str">
        <f>VLOOKUP(A8,HOP!A:L,12,0)</f>
        <v>2131.10</v>
      </c>
      <c r="F8" s="4" t="str">
        <f>VLOOKUP(A8,HOP!A:C,3,0)</f>
        <v>3301610</v>
      </c>
      <c r="G8" s="4">
        <f t="shared" si="0"/>
        <v>0</v>
      </c>
      <c r="H8" s="4" t="str">
        <f t="shared" si="1"/>
        <v>，3301610</v>
      </c>
      <c r="I8" s="4" t="str">
        <f>VLOOKUP(A8,HOP!A:U,21,0)</f>
        <v>直连</v>
      </c>
    </row>
    <row r="9" s="4" customFormat="1" spans="1:9">
      <c r="A9" s="5">
        <v>999223961239205</v>
      </c>
      <c r="B9" s="6">
        <v>45047</v>
      </c>
      <c r="C9" s="6">
        <v>45050</v>
      </c>
      <c r="D9" s="4">
        <v>2817.9</v>
      </c>
      <c r="E9" s="4" t="str">
        <f>VLOOKUP(A9,HOP!A:L,12,0)</f>
        <v>2817.90</v>
      </c>
      <c r="F9" s="4" t="str">
        <f>VLOOKUP(A9,HOP!A:C,3,0)</f>
        <v>3313673</v>
      </c>
      <c r="G9" s="4">
        <f t="shared" si="0"/>
        <v>0</v>
      </c>
      <c r="H9" s="4" t="str">
        <f t="shared" si="1"/>
        <v>，3313673</v>
      </c>
      <c r="I9" s="4" t="str">
        <f>VLOOKUP(A9,HOP!A:U,21,0)</f>
        <v>直连</v>
      </c>
    </row>
    <row r="10" s="4" customFormat="1" hidden="1" spans="1:9">
      <c r="A10" s="5">
        <v>999223961571322</v>
      </c>
      <c r="B10" s="6">
        <v>45049</v>
      </c>
      <c r="C10" s="6">
        <v>45050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10">
      <c r="A11" s="9" t="s">
        <v>89</v>
      </c>
      <c r="B11" s="6">
        <v>45049</v>
      </c>
      <c r="C11" s="6">
        <v>45050</v>
      </c>
      <c r="D11" s="4">
        <v>308</v>
      </c>
      <c r="E11" s="7">
        <v>308</v>
      </c>
      <c r="F11" s="10" t="s">
        <v>90</v>
      </c>
      <c r="G11" s="4">
        <f t="shared" si="0"/>
        <v>0</v>
      </c>
      <c r="H11" s="4" t="str">
        <f t="shared" si="1"/>
        <v>，202305021709260068</v>
      </c>
      <c r="I11" s="4" t="e">
        <f>VLOOKUP(A11,HOP!A:U,21,0)</f>
        <v>#N/A</v>
      </c>
      <c r="J11" s="4">
        <v>5.2</v>
      </c>
    </row>
    <row r="12" s="4" customFormat="1" hidden="1" spans="1:10">
      <c r="A12" s="9" t="s">
        <v>91</v>
      </c>
      <c r="B12" s="6">
        <v>45049</v>
      </c>
      <c r="C12" s="6">
        <v>45050</v>
      </c>
      <c r="D12" s="4">
        <v>377.3</v>
      </c>
      <c r="E12" s="7">
        <v>377.3</v>
      </c>
      <c r="F12" s="10" t="s">
        <v>92</v>
      </c>
      <c r="G12" s="4">
        <f t="shared" si="0"/>
        <v>0</v>
      </c>
      <c r="H12" s="4" t="str">
        <f t="shared" si="1"/>
        <v>，202305032023020021</v>
      </c>
      <c r="I12" s="4" t="e">
        <f>VLOOKUP(A12,HOP!A:U,21,0)</f>
        <v>#N/A</v>
      </c>
      <c r="J12" s="4">
        <v>5.3</v>
      </c>
    </row>
    <row r="13" s="4" customFormat="1" spans="1:9">
      <c r="A13" s="5">
        <v>999223986682028</v>
      </c>
      <c r="B13" s="6">
        <v>45049</v>
      </c>
      <c r="C13" s="6">
        <v>45050</v>
      </c>
      <c r="D13" s="4">
        <v>1100.9</v>
      </c>
      <c r="E13" s="4" t="str">
        <f>VLOOKUP(A13,HOP!A:L,12,0)</f>
        <v>1100.90</v>
      </c>
      <c r="F13" s="4" t="str">
        <f>VLOOKUP(A13,HOP!A:C,3,0)</f>
        <v>3321824</v>
      </c>
      <c r="G13" s="4">
        <f t="shared" si="0"/>
        <v>0</v>
      </c>
      <c r="H13" s="4" t="str">
        <f t="shared" si="1"/>
        <v>，3321824</v>
      </c>
      <c r="I13" s="4" t="str">
        <f>VLOOKUP(A13,HOP!A:U,21,0)</f>
        <v>直连</v>
      </c>
    </row>
    <row r="14" hidden="1"/>
    <row r="15" hidden="1" spans="4:4">
      <c r="D15" s="4">
        <f>SUM(D2:D14)</f>
        <v>23954.2</v>
      </c>
    </row>
    <row r="21" spans="1:4">
      <c r="A21" s="4" t="s">
        <v>93</v>
      </c>
      <c r="C21" s="4">
        <v>17219</v>
      </c>
      <c r="D21" s="4">
        <v>19109.26</v>
      </c>
    </row>
    <row r="22" spans="1:4">
      <c r="A22" s="4" t="s">
        <v>94</v>
      </c>
      <c r="C22" s="4">
        <v>6049.9</v>
      </c>
      <c r="D22" s="4">
        <v>6714.04</v>
      </c>
    </row>
    <row r="23" spans="1:4">
      <c r="A23" s="4" t="s">
        <v>95</v>
      </c>
      <c r="C23" s="4">
        <v>685.3</v>
      </c>
      <c r="D23" s="4">
        <v>760.53</v>
      </c>
    </row>
    <row r="24" spans="1:4">
      <c r="A24" s="4" t="s">
        <v>96</v>
      </c>
      <c r="C24" s="4">
        <f>SUBTOTAL(9,C21:C23)</f>
        <v>23954.2</v>
      </c>
      <c r="D24" s="4">
        <f>SUBTOTAL(9,D21:D23)</f>
        <v>26583.83</v>
      </c>
    </row>
    <row r="25" spans="1:1">
      <c r="A25" s="4" t="s">
        <v>97</v>
      </c>
    </row>
  </sheetData>
  <autoFilter ref="A1:XFD15">
    <filterColumn colId="3">
      <filters blank="1">
        <filter val="1890"/>
        <filter val="2131.1"/>
        <filter val="23954.2"/>
        <filter val="4653"/>
        <filter val="377.3"/>
        <filter val="1504"/>
        <filter val="1964"/>
        <filter val="2174"/>
        <filter val="5034"/>
        <filter val="308"/>
        <filter val="1100.9"/>
        <filter val="2817.9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  <c r="V1" s="2" t="s">
        <v>116</v>
      </c>
    </row>
    <row r="2" s="1" customFormat="1" spans="1:22">
      <c r="A2" s="3">
        <v>999223986682028</v>
      </c>
      <c r="B2" s="1" t="s">
        <v>117</v>
      </c>
      <c r="C2" s="1" t="s">
        <v>118</v>
      </c>
      <c r="D2" s="1" t="s">
        <v>119</v>
      </c>
      <c r="E2" s="1" t="s">
        <v>120</v>
      </c>
      <c r="F2" s="1" t="s">
        <v>117</v>
      </c>
      <c r="G2" s="1" t="s">
        <v>121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  <c r="V2" s="1" t="s">
        <v>133</v>
      </c>
    </row>
    <row r="3" s="1" customFormat="1" spans="1:22">
      <c r="A3" s="3">
        <v>999223961239205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134</v>
      </c>
      <c r="G3" s="1" t="s">
        <v>121</v>
      </c>
      <c r="H3" s="1" t="s">
        <v>122</v>
      </c>
      <c r="I3" s="1" t="s">
        <v>138</v>
      </c>
      <c r="J3" s="1" t="s">
        <v>124</v>
      </c>
      <c r="K3" s="1" t="s">
        <v>138</v>
      </c>
      <c r="L3" s="1" t="s">
        <v>138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139</v>
      </c>
      <c r="S3" s="1" t="s">
        <v>130</v>
      </c>
      <c r="T3" s="1" t="s">
        <v>131</v>
      </c>
      <c r="U3" s="1" t="s">
        <v>132</v>
      </c>
      <c r="V3" s="1" t="s">
        <v>133</v>
      </c>
    </row>
    <row r="4" s="1" customFormat="1" spans="1:22">
      <c r="A4" s="3">
        <v>999223898526364</v>
      </c>
      <c r="B4" s="1" t="s">
        <v>140</v>
      </c>
      <c r="C4" s="1" t="s">
        <v>141</v>
      </c>
      <c r="D4" s="1" t="s">
        <v>142</v>
      </c>
      <c r="E4" s="1" t="s">
        <v>60</v>
      </c>
      <c r="F4" s="1" t="s">
        <v>143</v>
      </c>
      <c r="G4" s="1" t="s">
        <v>121</v>
      </c>
      <c r="H4" s="1" t="s">
        <v>122</v>
      </c>
      <c r="I4" s="1" t="s">
        <v>144</v>
      </c>
      <c r="J4" s="1" t="s">
        <v>124</v>
      </c>
      <c r="K4" s="1" t="s">
        <v>144</v>
      </c>
      <c r="L4" s="1" t="s">
        <v>144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128</v>
      </c>
      <c r="R4" s="1" t="s">
        <v>145</v>
      </c>
      <c r="S4" s="1" t="s">
        <v>130</v>
      </c>
      <c r="T4" s="1" t="s">
        <v>131</v>
      </c>
      <c r="U4" s="1" t="s">
        <v>132</v>
      </c>
      <c r="V4" s="1" t="s">
        <v>133</v>
      </c>
    </row>
    <row r="5" s="1" customFormat="1" spans="1:22">
      <c r="A5" s="3">
        <v>999223831372616</v>
      </c>
      <c r="B5" s="1" t="s">
        <v>146</v>
      </c>
      <c r="C5" s="1" t="s">
        <v>147</v>
      </c>
      <c r="D5" s="1" t="s">
        <v>148</v>
      </c>
      <c r="E5" s="1" t="s">
        <v>149</v>
      </c>
      <c r="F5" s="1" t="s">
        <v>150</v>
      </c>
      <c r="G5" s="1" t="s">
        <v>121</v>
      </c>
      <c r="H5" s="1" t="s">
        <v>122</v>
      </c>
      <c r="I5" s="1" t="s">
        <v>151</v>
      </c>
      <c r="J5" s="1" t="s">
        <v>124</v>
      </c>
      <c r="K5" s="1" t="s">
        <v>151</v>
      </c>
      <c r="L5" s="1" t="s">
        <v>151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152</v>
      </c>
      <c r="S5" s="1" t="s">
        <v>130</v>
      </c>
      <c r="T5" s="1" t="s">
        <v>131</v>
      </c>
      <c r="U5" s="1" t="s">
        <v>153</v>
      </c>
      <c r="V5" s="1" t="s">
        <v>133</v>
      </c>
    </row>
    <row r="6" s="1" customFormat="1" spans="1:22">
      <c r="A6" s="3">
        <v>999223815298148</v>
      </c>
      <c r="B6" s="1" t="s">
        <v>154</v>
      </c>
      <c r="C6" s="1" t="s">
        <v>155</v>
      </c>
      <c r="D6" s="1" t="s">
        <v>148</v>
      </c>
      <c r="E6" s="1" t="s">
        <v>156</v>
      </c>
      <c r="F6" s="1" t="s">
        <v>150</v>
      </c>
      <c r="G6" s="1" t="s">
        <v>121</v>
      </c>
      <c r="H6" s="1" t="s">
        <v>122</v>
      </c>
      <c r="I6" s="1" t="s">
        <v>157</v>
      </c>
      <c r="J6" s="1" t="s">
        <v>124</v>
      </c>
      <c r="K6" s="1" t="s">
        <v>157</v>
      </c>
      <c r="L6" s="1" t="s">
        <v>157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128</v>
      </c>
      <c r="R6" s="1" t="s">
        <v>158</v>
      </c>
      <c r="S6" s="1" t="s">
        <v>130</v>
      </c>
      <c r="T6" s="1" t="s">
        <v>131</v>
      </c>
      <c r="U6" s="1" t="s">
        <v>153</v>
      </c>
      <c r="V6" s="1" t="s">
        <v>133</v>
      </c>
    </row>
    <row r="7" s="1" customFormat="1" spans="1:22">
      <c r="A7" s="3">
        <v>999223801267966</v>
      </c>
      <c r="B7" s="1" t="s">
        <v>154</v>
      </c>
      <c r="C7" s="1" t="s">
        <v>159</v>
      </c>
      <c r="D7" s="1" t="s">
        <v>148</v>
      </c>
      <c r="E7" s="1" t="s">
        <v>160</v>
      </c>
      <c r="F7" s="1" t="s">
        <v>150</v>
      </c>
      <c r="G7" s="1" t="s">
        <v>121</v>
      </c>
      <c r="H7" s="1" t="s">
        <v>122</v>
      </c>
      <c r="I7" s="1" t="s">
        <v>161</v>
      </c>
      <c r="J7" s="1" t="s">
        <v>124</v>
      </c>
      <c r="K7" s="1" t="s">
        <v>161</v>
      </c>
      <c r="L7" s="1" t="s">
        <v>161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128</v>
      </c>
      <c r="R7" s="1" t="s">
        <v>162</v>
      </c>
      <c r="S7" s="1" t="s">
        <v>130</v>
      </c>
      <c r="T7" s="1" t="s">
        <v>131</v>
      </c>
      <c r="U7" s="1" t="s">
        <v>153</v>
      </c>
      <c r="V7" s="1" t="s">
        <v>133</v>
      </c>
    </row>
    <row r="8" s="1" customFormat="1" spans="1:22">
      <c r="A8" s="3">
        <v>999223795986907</v>
      </c>
      <c r="B8" s="1" t="s">
        <v>163</v>
      </c>
      <c r="C8" s="1" t="s">
        <v>164</v>
      </c>
      <c r="D8" s="1" t="s">
        <v>165</v>
      </c>
      <c r="E8" s="1" t="s">
        <v>166</v>
      </c>
      <c r="F8" s="1" t="s">
        <v>134</v>
      </c>
      <c r="G8" s="1" t="s">
        <v>121</v>
      </c>
      <c r="H8" s="1" t="s">
        <v>122</v>
      </c>
      <c r="I8" s="1" t="s">
        <v>167</v>
      </c>
      <c r="J8" s="1" t="s">
        <v>124</v>
      </c>
      <c r="K8" s="1" t="s">
        <v>167</v>
      </c>
      <c r="L8" s="1" t="s">
        <v>167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128</v>
      </c>
      <c r="R8" s="1" t="s">
        <v>168</v>
      </c>
      <c r="S8" s="1" t="s">
        <v>130</v>
      </c>
      <c r="T8" s="1" t="s">
        <v>131</v>
      </c>
      <c r="U8" s="1" t="s">
        <v>153</v>
      </c>
      <c r="V8" s="1" t="s">
        <v>133</v>
      </c>
    </row>
    <row r="9" s="1" customFormat="1" spans="1:22">
      <c r="A9" s="3">
        <v>999223644886182</v>
      </c>
      <c r="B9" s="1" t="s">
        <v>169</v>
      </c>
      <c r="C9" s="1" t="s">
        <v>170</v>
      </c>
      <c r="D9" s="1" t="s">
        <v>165</v>
      </c>
      <c r="E9" s="1" t="s">
        <v>171</v>
      </c>
      <c r="F9" s="1" t="s">
        <v>134</v>
      </c>
      <c r="G9" s="1" t="s">
        <v>121</v>
      </c>
      <c r="H9" s="1" t="s">
        <v>122</v>
      </c>
      <c r="I9" s="1" t="s">
        <v>172</v>
      </c>
      <c r="J9" s="1" t="s">
        <v>124</v>
      </c>
      <c r="K9" s="1" t="s">
        <v>172</v>
      </c>
      <c r="L9" s="1" t="s">
        <v>172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128</v>
      </c>
      <c r="R9" s="1" t="s">
        <v>173</v>
      </c>
      <c r="S9" s="1" t="s">
        <v>130</v>
      </c>
      <c r="T9" s="1" t="s">
        <v>131</v>
      </c>
      <c r="U9" s="1" t="s">
        <v>153</v>
      </c>
      <c r="V9" s="1" t="s">
        <v>133</v>
      </c>
    </row>
    <row r="10" s="1" customFormat="1" spans="1:22">
      <c r="A10" s="3">
        <v>999223393084376</v>
      </c>
      <c r="B10" s="1" t="s">
        <v>174</v>
      </c>
      <c r="C10" s="1" t="s">
        <v>175</v>
      </c>
      <c r="D10" s="1" t="s">
        <v>176</v>
      </c>
      <c r="E10" s="1" t="s">
        <v>177</v>
      </c>
      <c r="F10" s="1" t="s">
        <v>150</v>
      </c>
      <c r="G10" s="1" t="s">
        <v>121</v>
      </c>
      <c r="H10" s="1" t="s">
        <v>122</v>
      </c>
      <c r="I10" s="1" t="s">
        <v>178</v>
      </c>
      <c r="J10" s="1" t="s">
        <v>124</v>
      </c>
      <c r="K10" s="1" t="s">
        <v>178</v>
      </c>
      <c r="L10" s="1" t="s">
        <v>178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128</v>
      </c>
      <c r="R10" s="1" t="s">
        <v>179</v>
      </c>
      <c r="S10" s="1" t="s">
        <v>130</v>
      </c>
      <c r="T10" s="1" t="s">
        <v>131</v>
      </c>
      <c r="U10" s="1" t="s">
        <v>153</v>
      </c>
      <c r="V10" s="1" t="s">
        <v>133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2023-05-19T01:19:09Z</dcterms:created>
  <dcterms:modified xsi:type="dcterms:W3CDTF">2023-05-19T01:40:40Z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8404A740AB874C8C954F5942B74C81A4_12</vt:lpwstr>
  </property>
  <property fmtid="{D5CDD505-2E9C-101B-9397-08002B2CF9AE}" pid="3" name="KSOProductBuildVer">
    <vt:lpwstr>2052-11.1.0.14036</vt:lpwstr>
  </property>
</Properties>
</file>