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<sst xmlns="http://schemas.openxmlformats.org/spreadsheetml/2006/main" count="189" uniqueCount="119">
  <si>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</si>
  <si>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</si>
  <si>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</si>
  <si>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</si>
  <si>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</si>
  <si>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</si>
  <si>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</si>
  <si>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</si>
  <si>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</si>
  <si>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</si>
  <si>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</si>
  <si>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</si>
  <si>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</si>
  <si>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</si>
  <si>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</si>
  <si>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</si>
  <si>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</si>
  <si>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</si>
  <si>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</si>
  <si>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</si>
  <si>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</si>
  <si>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</si>
  <si>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</si>
  <si>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</si>
  <si>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</si>
  <si>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999223872434449	</t>
  </si>
  <si>
    <t>Ctrip</t>
  </si>
  <si>
    <t>正常</t>
  </si>
  <si>
    <t>[新加坡]新加坡大中酒店(Hotel Grand Central Singapore)(37207747)</t>
  </si>
  <si>
    <t>豪华双床房&lt;2人入住&gt;&lt;不退款&gt;</t>
  </si>
  <si>
    <t>USD</t>
  </si>
  <si>
    <t>TU/XIAOYAN,XIAO/YINGYING</t>
  </si>
  <si>
    <t>CA5326230519USD</t>
  </si>
  <si>
    <t>未提现</t>
  </si>
  <si>
    <t>携程开票</t>
  </si>
  <si>
    <t xml:space="preserve">3295766	</t>
  </si>
  <si>
    <t xml:space="preserve">-1499455011	</t>
  </si>
  <si>
    <t xml:space="preserve">999224030951091	</t>
  </si>
  <si>
    <t>[吉隆坡]吉隆坡柏威年酒店 · 悦榕管理(Pavilion Hotel Kuala Lumpur Managed by Banyan Tree)(40759685)</t>
  </si>
  <si>
    <t>城市绿洲俱乐部特大床房&lt;2人入住&gt;&lt;不退款&gt;&lt;早餐&gt;</t>
  </si>
  <si>
    <t>MENG/QINGGUANG,LUO/CUIMEI</t>
  </si>
  <si>
    <t xml:space="preserve">3334871	</t>
  </si>
  <si>
    <t xml:space="preserve"> 235804	</t>
  </si>
  <si>
    <t xml:space="preserve">999224030987520	</t>
  </si>
  <si>
    <t>城市绿洲俱乐部双床房&lt;2人入住&gt;&lt;不退款&gt;&lt;早餐&gt;</t>
  </si>
  <si>
    <t>ZHOU/HONGYAN,CHEN/JUN</t>
  </si>
  <si>
    <t xml:space="preserve">3334874	</t>
  </si>
  <si>
    <t xml:space="preserve">235806	</t>
  </si>
  <si>
    <t xml:space="preserve">999224155970140	</t>
  </si>
  <si>
    <t>[曼谷]曼谷科伦酒店(Column Bangkok Hotel)(37209596)</t>
  </si>
  <si>
    <t>行政一室房&lt;2人入住&gt;&lt;不退款&gt;</t>
  </si>
  <si>
    <t>Thitikunnithi/Thitirat</t>
  </si>
  <si>
    <t xml:space="preserve">3375810	</t>
  </si>
  <si>
    <t xml:space="preserve">116151	</t>
  </si>
  <si>
    <t>,</t>
  </si>
  <si>
    <t>USD 1078</t>
  </si>
  <si>
    <t>A230519093945911</t>
  </si>
  <si>
    <t>A230519094115911</t>
  </si>
  <si>
    <t xml:space="preserve">USD / HKD 当前参考汇率: 7.82392
</t>
  </si>
  <si>
    <t>总计：1078 USD/
8434.19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</si>
  <si>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</si>
  <si>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</si>
  <si>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</si>
  <si>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</si>
  <si>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</si>
  <si>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</si>
  <si>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</si>
  <si>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</si>
  <si>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</si>
  <si>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</si>
  <si>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</si>
  <si>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</si>
  <si>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</si>
  <si>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</si>
  <si>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</si>
  <si>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</si>
  <si>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</si>
  <si>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</si>
  <si>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</si>
  <si>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</si>
  <si>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3375810</t>
  </si>
  <si>
    <t>科伦曼谷酒店</t>
  </si>
  <si>
    <t>Thitikunnithi Thitirat</t>
  </si>
  <si>
    <t>2023-05-16</t>
  </si>
  <si>
    <t>退房日周结</t>
  </si>
  <si>
    <t>634.99</t>
  </si>
  <si>
    <t>91.00</t>
  </si>
  <si>
    <t>0</t>
  </si>
  <si>
    <t>0.00</t>
  </si>
  <si>
    <t>携程盛景国际直连</t>
  </si>
  <si>
    <t>01.010677</t>
  </si>
  <si>
    <t>2023-05-15 15:27:28</t>
  </si>
  <si>
    <t>否</t>
  </si>
  <si>
    <t>汇智国际旅游发展有限公司</t>
  </si>
  <si>
    <t>直采</t>
  </si>
  <si>
    <t>泰国</t>
  </si>
  <si>
    <t>2023-05-06</t>
  </si>
  <si>
    <t>3334874</t>
  </si>
  <si>
    <t>吉隆坡柏威年酒店 · 悦榕庄管理</t>
  </si>
  <si>
    <t>ZHOU HONGYAN,CHEN JUN</t>
  </si>
  <si>
    <t>2023-05-14</t>
  </si>
  <si>
    <t>1870.88</t>
  </si>
  <si>
    <t>270.00</t>
  </si>
  <si>
    <t>2023-05-07 15:08:24</t>
  </si>
  <si>
    <t>马来西亚</t>
  </si>
  <si>
    <t>3334871</t>
  </si>
  <si>
    <t>MENG QINGGUANG,LUO CUIMEI</t>
  </si>
  <si>
    <t>3741.77</t>
  </si>
  <si>
    <t>540.00</t>
  </si>
  <si>
    <t>2023-05-07 15:02:21</t>
  </si>
  <si>
    <t>2023-04-27</t>
  </si>
  <si>
    <t>3295766</t>
  </si>
  <si>
    <t>新加坡大中酒店</t>
  </si>
  <si>
    <t>TU XIAOYAN,XIAO YINGYING</t>
  </si>
  <si>
    <t>1228.70</t>
  </si>
  <si>
    <t>177.00</t>
  </si>
  <si>
    <t>2023-04-27 13:07:23</t>
  </si>
  <si>
    <t>直连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</si>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</sst>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556260</xdr:colOff>
      <xdr:row>23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9776460" cy="168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45062</v>
      </c>
      <c r="H2" s="4">
        <v>1</v>
      </c>
      <c r="I2" s="4">
        <v>1</v>
      </c>
      <c r="J2" s="4">
        <v>1</v>
      </c>
      <c r="K2" s="4" t="s">
        <v>30</v>
      </c>
      <c r="L2" s="4">
        <v>177</v>
      </c>
      <c r="M2" s="4">
        <v>177</v>
      </c>
      <c r="N2" s="4" t="s">
        <v>31</v>
      </c>
      <c r="O2" s="4" t="s">
        <v>32</v>
      </c>
      <c r="P2" s="4" t="s">
        <v>33</v>
      </c>
      <c r="Q2" s="4">
        <v>0</v>
      </c>
      <c r="R2" s="7">
        <v>45043</v>
      </c>
      <c r="S2" s="6">
        <v>45065</v>
      </c>
      <c r="T2" s="4" t="s">
        <v>34</v>
      </c>
      <c r="U2" s="4">
        <v>177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45060</v>
      </c>
      <c r="G3" s="6">
        <v>45062</v>
      </c>
      <c r="H3" s="4">
        <v>2</v>
      </c>
      <c r="I3" s="4">
        <v>2</v>
      </c>
      <c r="J3" s="4">
        <v>4</v>
      </c>
      <c r="K3" s="4" t="s">
        <v>30</v>
      </c>
      <c r="L3" s="4">
        <v>540</v>
      </c>
      <c r="M3" s="4">
        <v>540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45052</v>
      </c>
      <c r="S3" s="6">
        <v>45065</v>
      </c>
      <c r="T3" s="4" t="s">
        <v>34</v>
      </c>
      <c r="U3" s="4">
        <v>540</v>
      </c>
      <c r="V3" s="4">
        <v>0</v>
      </c>
      <c r="W3" s="4">
        <v>0</v>
      </c>
      <c r="X3" s="4" t="s">
        <v>41</v>
      </c>
      <c r="Y3" s="4">
        <v>235803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45060</v>
      </c>
      <c r="G4" s="6">
        <v>45062</v>
      </c>
      <c r="H4" s="4">
        <v>1</v>
      </c>
      <c r="I4" s="4">
        <v>2</v>
      </c>
      <c r="J4" s="4">
        <v>2</v>
      </c>
      <c r="K4" s="4" t="s">
        <v>30</v>
      </c>
      <c r="L4" s="4">
        <v>270</v>
      </c>
      <c r="M4" s="4">
        <v>270</v>
      </c>
      <c r="N4" s="4" t="s">
        <v>45</v>
      </c>
      <c r="O4" s="4" t="s">
        <v>32</v>
      </c>
      <c r="P4" s="4" t="s">
        <v>33</v>
      </c>
      <c r="Q4" s="4">
        <v>0</v>
      </c>
      <c r="R4" s="7">
        <v>45052</v>
      </c>
      <c r="S4" s="6">
        <v>45065</v>
      </c>
      <c r="T4" s="4" t="s">
        <v>34</v>
      </c>
      <c r="U4" s="4">
        <v>270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45061</v>
      </c>
      <c r="G5" s="6">
        <v>45062</v>
      </c>
      <c r="H5" s="4">
        <v>1</v>
      </c>
      <c r="I5" s="4">
        <v>1</v>
      </c>
      <c r="J5" s="4">
        <v>1</v>
      </c>
      <c r="K5" s="4" t="s">
        <v>30</v>
      </c>
      <c r="L5" s="4">
        <v>91</v>
      </c>
      <c r="M5" s="4">
        <v>91</v>
      </c>
      <c r="N5" s="4" t="s">
        <v>51</v>
      </c>
      <c r="O5" s="4" t="s">
        <v>32</v>
      </c>
      <c r="P5" s="4" t="s">
        <v>33</v>
      </c>
      <c r="Q5" s="4">
        <v>0</v>
      </c>
      <c r="R5" s="7">
        <v>45061</v>
      </c>
      <c r="S5" s="6">
        <v>45065</v>
      </c>
      <c r="T5" s="4" t="s">
        <v>34</v>
      </c>
      <c r="U5" s="4">
        <v>91</v>
      </c>
      <c r="V5" s="4">
        <v>0</v>
      </c>
      <c r="W5" s="4">
        <v>0</v>
      </c>
      <c r="X5" s="4" t="s">
        <v>52</v>
      </c>
      <c r="Y5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12" sqref="D12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999223872434449</v>
      </c>
      <c r="B2" s="6">
        <v>45061</v>
      </c>
      <c r="C2" s="6">
        <v>45062</v>
      </c>
      <c r="D2" s="4">
        <v>177</v>
      </c>
      <c r="E2" s="4" t="str">
        <f>VLOOKUP(A2,HOP!A:L,12,0)</f>
        <v>177.00</v>
      </c>
      <c r="F2" s="4" t="str">
        <f>VLOOKUP(A2,HOP!A:C,3,0)</f>
        <v>3295766</v>
      </c>
      <c r="G2" s="4">
        <f>D2-E2</f>
        <v>0</v>
      </c>
      <c r="H2" s="4" t="str">
        <f>$H$1&amp;F2</f>
        <v>,3295766</v>
      </c>
      <c r="I2" s="4" t="str">
        <f>VLOOKUP(A2,HOP!A:U,21,0)</f>
        <v>直连</v>
      </c>
    </row>
    <row r="3" s="4" customFormat="1" spans="1:9">
      <c r="A3" s="5">
        <v>999224030951091</v>
      </c>
      <c r="B3" s="6">
        <v>45060</v>
      </c>
      <c r="C3" s="6">
        <v>45062</v>
      </c>
      <c r="D3" s="4">
        <v>540</v>
      </c>
      <c r="E3" s="4" t="str">
        <f>VLOOKUP(A3,HOP!A:L,12,0)</f>
        <v>540.00</v>
      </c>
      <c r="F3" s="4" t="str">
        <f>VLOOKUP(A3,HOP!A:C,3,0)</f>
        <v>3334871</v>
      </c>
      <c r="G3" s="4">
        <f>D3-E3</f>
        <v>0</v>
      </c>
      <c r="H3" s="4" t="str">
        <f>$H$1&amp;F3</f>
        <v>,3334871</v>
      </c>
      <c r="I3" s="4" t="str">
        <f>VLOOKUP(A3,HOP!A:U,21,0)</f>
        <v>直采</v>
      </c>
    </row>
    <row r="4" s="4" customFormat="1" spans="1:9">
      <c r="A4" s="5">
        <v>999224030987520</v>
      </c>
      <c r="B4" s="6">
        <v>45060</v>
      </c>
      <c r="C4" s="6">
        <v>45062</v>
      </c>
      <c r="D4" s="4">
        <v>270</v>
      </c>
      <c r="E4" s="4" t="str">
        <f>VLOOKUP(A4,HOP!A:L,12,0)</f>
        <v>270.00</v>
      </c>
      <c r="F4" s="4" t="str">
        <f>VLOOKUP(A4,HOP!A:C,3,0)</f>
        <v>3334874</v>
      </c>
      <c r="G4" s="4">
        <f>D4-E4</f>
        <v>0</v>
      </c>
      <c r="H4" s="4" t="str">
        <f>$H$1&amp;F4</f>
        <v>,3334874</v>
      </c>
      <c r="I4" s="4" t="str">
        <f>VLOOKUP(A4,HOP!A:U,21,0)</f>
        <v>直采</v>
      </c>
    </row>
    <row r="5" s="4" customFormat="1" spans="1:9">
      <c r="A5" s="5">
        <v>999224155970140</v>
      </c>
      <c r="B5" s="6">
        <v>45061</v>
      </c>
      <c r="C5" s="6">
        <v>45062</v>
      </c>
      <c r="D5" s="4">
        <v>91</v>
      </c>
      <c r="E5" s="4" t="str">
        <f>VLOOKUP(A5,HOP!A:L,12,0)</f>
        <v>91.00</v>
      </c>
      <c r="F5" s="4" t="str">
        <f>VLOOKUP(A5,HOP!A:C,3,0)</f>
        <v>3375810</v>
      </c>
      <c r="G5" s="4">
        <f>D5-E5</f>
        <v>0</v>
      </c>
      <c r="H5" s="4" t="str">
        <f>$H$1&amp;F5</f>
        <v>,3375810</v>
      </c>
      <c r="I5" s="4" t="str">
        <f>VLOOKUP(A5,HOP!A:U,21,0)</f>
        <v>直采</v>
      </c>
    </row>
    <row r="7" spans="4:4">
      <c r="D7" s="4">
        <f>SUM(D2:D6)</f>
        <v>1078</v>
      </c>
    </row>
    <row r="8" spans="4:4">
      <c r="D8" s="4" t="s">
        <v>55</v>
      </c>
    </row>
    <row r="10" spans="1:3">
      <c r="A10" s="4" t="s">
        <v>56</v>
      </c>
      <c r="B10" s="4">
        <v>901</v>
      </c>
      <c r="C10" s="4">
        <v>7049.35</v>
      </c>
    </row>
    <row r="11" spans="1:3">
      <c r="A11" s="4" t="s">
        <v>57</v>
      </c>
      <c r="B11" s="4">
        <v>177</v>
      </c>
      <c r="C11" s="4">
        <v>1384.84</v>
      </c>
    </row>
    <row r="12" spans="1:3">
      <c r="A12" s="4" t="s">
        <v>58</v>
      </c>
      <c r="B12" s="4">
        <f>SUM(B10:B11)</f>
        <v>1078</v>
      </c>
      <c r="C12" s="4">
        <f>SUM(C10:C11)</f>
        <v>8434.19</v>
      </c>
    </row>
    <row r="13" spans="1:1">
      <c r="A13" s="4" t="s">
        <v>59</v>
      </c>
    </row>
  </sheetData>
  <autoFilter ref="A1:X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15" sqref="C15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999224155970140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999224030987520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103</v>
      </c>
      <c r="S3" s="1" t="s">
        <v>92</v>
      </c>
      <c r="T3" s="1" t="s">
        <v>93</v>
      </c>
      <c r="U3" s="1" t="s">
        <v>94</v>
      </c>
      <c r="V3" s="1" t="s">
        <v>104</v>
      </c>
    </row>
    <row r="4" s="1" customFormat="1" spans="1:22">
      <c r="A4" s="3">
        <v>999224030951091</v>
      </c>
      <c r="B4" s="1" t="s">
        <v>96</v>
      </c>
      <c r="C4" s="1" t="s">
        <v>105</v>
      </c>
      <c r="D4" s="1" t="s">
        <v>98</v>
      </c>
      <c r="E4" s="1" t="s">
        <v>106</v>
      </c>
      <c r="F4" s="1" t="s">
        <v>100</v>
      </c>
      <c r="G4" s="1" t="s">
        <v>83</v>
      </c>
      <c r="H4" s="1" t="s">
        <v>84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109</v>
      </c>
      <c r="S4" s="1" t="s">
        <v>92</v>
      </c>
      <c r="T4" s="1" t="s">
        <v>93</v>
      </c>
      <c r="U4" s="1" t="s">
        <v>94</v>
      </c>
      <c r="V4" s="1" t="s">
        <v>104</v>
      </c>
    </row>
    <row r="5" s="1" customFormat="1" spans="1:22">
      <c r="A5" s="3">
        <v>999223872434449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79</v>
      </c>
      <c r="G5" s="1" t="s">
        <v>83</v>
      </c>
      <c r="H5" s="1" t="s">
        <v>84</v>
      </c>
      <c r="I5" s="1" t="s">
        <v>114</v>
      </c>
      <c r="J5" s="1" t="s">
        <v>30</v>
      </c>
      <c r="K5" s="1" t="s">
        <v>115</v>
      </c>
      <c r="L5" s="1" t="s">
        <v>115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116</v>
      </c>
      <c r="S5" s="1" t="s">
        <v>92</v>
      </c>
      <c r="T5" s="1" t="s">
        <v>93</v>
      </c>
      <c r="U5" s="1" t="s">
        <v>117</v>
      </c>
      <c r="V5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2023-05-19T01:32:59Z</dcterms:created>
  <dcterms:modified xsi:type="dcterms:W3CDTF">2023-05-19T01:43:15Z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BB0D433E7B08463EAC8276D09BD3C17B_12</vt:lpwstr>
  </property>
  <property fmtid="{D5CDD505-2E9C-101B-9397-08002B2CF9AE}" pid="3" name="KSOProductBuildVer">
    <vt:lpwstr>2052-11.1.0.14309</vt:lpwstr>
  </property>
</Properties>
</file>