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</definedName>
  </definedNames>
  <calcPr calcId="144525"/>
</workbook>
</file>

<file path=xl/sharedStrings.xml><?xml version="1.0" encoding="utf-8"?>
<sst xmlns="http://schemas.openxmlformats.org/spreadsheetml/2006/main" count="123" uniqueCount="95">
  <si>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</si>
  <si>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</si>
  <si>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</si>
  <si>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</si>
  <si>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</si>
  <si>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</si>
  <si>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</si>
  <si>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</si>
  <si>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</si>
  <si>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</si>
  <si>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</si>
  <si>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</si>
  <si>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</si>
  <si>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</si>
  <si>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</si>
  <si>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</si>
  <si>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</si>
  <si>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</si>
  <si>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</si>
  <si>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</si>
  <si>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</si>
  <si>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</si>
  <si>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</si>
  <si>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</si>
  <si>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</si>
  <si>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999224043613137	</t>
  </si>
  <si>
    <t>Ctrip</t>
  </si>
  <si>
    <t>正常</t>
  </si>
  <si>
    <t>[乔治市]格尼G酒店 (槟城对抗新冠肺炎认证)(G Hotel Gurney)(37204528)</t>
  </si>
  <si>
    <t>豪华房&lt;2人入住&gt;&lt;不退款&gt;</t>
  </si>
  <si>
    <t>USD</t>
  </si>
  <si>
    <t>NG/RAYMOND</t>
  </si>
  <si>
    <t>CA5326230520USD</t>
  </si>
  <si>
    <t>未提现</t>
  </si>
  <si>
    <t>携程开票</t>
  </si>
  <si>
    <t xml:space="preserve">3338362	</t>
  </si>
  <si>
    <t xml:space="preserve">23412529	</t>
  </si>
  <si>
    <t xml:space="preserve">999224096433598	</t>
  </si>
  <si>
    <t>[云顶高原]至尊玖霄明阁大酒店(Grand Ion Delemen Hotel)(44707860)</t>
  </si>
  <si>
    <t>豪华双人房&lt;2人入住&gt;&lt;不退款&gt;&lt;早餐&gt;</t>
  </si>
  <si>
    <t>ALJUAID/SHUJAA AWADH</t>
  </si>
  <si>
    <t xml:space="preserve">3355008	</t>
  </si>
  <si>
    <t xml:space="preserve">7839426	</t>
  </si>
  <si>
    <t>,</t>
  </si>
  <si>
    <t>USD 304</t>
  </si>
  <si>
    <t>A230520093238911</t>
  </si>
  <si>
    <t>A230520093417911</t>
  </si>
  <si>
    <t>USD / HKD 当前参考汇率: 7.81526</t>
  </si>
  <si>
    <t>总计：304 USD/
2375.84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</si>
  <si>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</si>
  <si>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</si>
  <si>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</si>
  <si>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</si>
  <si>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</si>
  <si>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</si>
  <si>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</si>
  <si>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</si>
  <si>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</si>
  <si>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</si>
  <si>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</si>
  <si>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</si>
  <si>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</si>
  <si>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</si>
  <si>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</si>
  <si>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</si>
  <si>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</si>
  <si>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</si>
  <si>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</si>
  <si>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2023-05-11</t>
  </si>
  <si>
    <t>3355008</t>
  </si>
  <si>
    <t>云顶高原●至尊玖霄明阁大酒店</t>
  </si>
  <si>
    <t>ALJUAID SHUJAA AWADH</t>
  </si>
  <si>
    <t>2023-05-16</t>
  </si>
  <si>
    <t>2023-05-17</t>
  </si>
  <si>
    <t>退房日周结</t>
  </si>
  <si>
    <t>417.02</t>
  </si>
  <si>
    <t>60.00</t>
  </si>
  <si>
    <t>0</t>
  </si>
  <si>
    <t>0.00</t>
  </si>
  <si>
    <t>携程盛景国际直连</t>
  </si>
  <si>
    <t>01.010677</t>
  </si>
  <si>
    <t>2023-05-11 13:12:57</t>
  </si>
  <si>
    <t>否</t>
  </si>
  <si>
    <t>汇智国际旅游发展有限公司</t>
  </si>
  <si>
    <t>直连</t>
  </si>
  <si>
    <t>马来西亚</t>
  </si>
  <si>
    <t>2023-05-07</t>
  </si>
  <si>
    <t>3338362</t>
  </si>
  <si>
    <t>格尼G酒店</t>
  </si>
  <si>
    <t>NG RAYMOND</t>
  </si>
  <si>
    <t>2023-05-15</t>
  </si>
  <si>
    <t>1687.31</t>
  </si>
  <si>
    <t>244.00</t>
  </si>
  <si>
    <t>2023-05-08 14:12:14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</si>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</sst>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13</xdr:col>
      <xdr:colOff>472440</xdr:colOff>
      <xdr:row>37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94560"/>
          <a:ext cx="9692640" cy="4572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10" defaultRowHeight="14.4" outlineLevelRow="2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45061</v>
      </c>
      <c r="G2" s="6">
        <v>45063</v>
      </c>
      <c r="H2" s="4">
        <v>1</v>
      </c>
      <c r="I2" s="4">
        <v>2</v>
      </c>
      <c r="J2" s="4">
        <v>2</v>
      </c>
      <c r="K2" s="4" t="s">
        <v>30</v>
      </c>
      <c r="L2" s="4">
        <v>244</v>
      </c>
      <c r="M2" s="4">
        <v>244</v>
      </c>
      <c r="N2" s="4" t="s">
        <v>31</v>
      </c>
      <c r="O2" s="4" t="s">
        <v>32</v>
      </c>
      <c r="P2" s="4" t="s">
        <v>33</v>
      </c>
      <c r="Q2" s="4">
        <v>0</v>
      </c>
      <c r="R2" s="7">
        <v>45053</v>
      </c>
      <c r="S2" s="6">
        <v>45066</v>
      </c>
      <c r="T2" s="4" t="s">
        <v>34</v>
      </c>
      <c r="U2" s="4">
        <v>244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45062</v>
      </c>
      <c r="G3" s="6">
        <v>45063</v>
      </c>
      <c r="H3" s="4">
        <v>1</v>
      </c>
      <c r="I3" s="4">
        <v>1</v>
      </c>
      <c r="J3" s="4">
        <v>1</v>
      </c>
      <c r="K3" s="4" t="s">
        <v>30</v>
      </c>
      <c r="L3" s="4">
        <v>60</v>
      </c>
      <c r="M3" s="4">
        <v>60</v>
      </c>
      <c r="N3" s="4" t="s">
        <v>40</v>
      </c>
      <c r="O3" s="4" t="s">
        <v>32</v>
      </c>
      <c r="P3" s="4" t="s">
        <v>33</v>
      </c>
      <c r="Q3" s="4">
        <v>0</v>
      </c>
      <c r="R3" s="7">
        <v>45057</v>
      </c>
      <c r="S3" s="6">
        <v>45066</v>
      </c>
      <c r="T3" s="4" t="s">
        <v>34</v>
      </c>
      <c r="U3" s="4">
        <v>60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8" sqref="A8:C11"/>
    </sheetView>
  </sheetViews>
  <sheetFormatPr defaultColWidth="10" defaultRowHeight="14.4"/>
  <cols>
    <col min="1" max="1" width="12.8888888888889" style="4"/>
    <col min="2" max="3" width="10.7777777777778" style="4"/>
    <col min="4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999224043613137</v>
      </c>
      <c r="B2" s="6">
        <v>45061</v>
      </c>
      <c r="C2" s="6">
        <v>45063</v>
      </c>
      <c r="D2" s="4">
        <v>244</v>
      </c>
      <c r="E2" s="4" t="str">
        <f>VLOOKUP(A2,HOP!A:L,12,0)</f>
        <v>244.00</v>
      </c>
      <c r="F2" s="4" t="str">
        <f>VLOOKUP(A2,HOP!A:C,3,0)</f>
        <v>3338362</v>
      </c>
      <c r="G2" s="4">
        <f>D2-E2</f>
        <v>0</v>
      </c>
      <c r="H2" s="4" t="str">
        <f>$H$1&amp;F2</f>
        <v>,3338362</v>
      </c>
      <c r="I2" s="4" t="str">
        <f>VLOOKUP(A2,HOP!A:U,21,0)</f>
        <v>直采</v>
      </c>
    </row>
    <row r="3" s="4" customFormat="1" spans="1:9">
      <c r="A3" s="5">
        <v>999224096433598</v>
      </c>
      <c r="B3" s="6">
        <v>45062</v>
      </c>
      <c r="C3" s="6">
        <v>45063</v>
      </c>
      <c r="D3" s="4">
        <v>60</v>
      </c>
      <c r="E3" s="4" t="str">
        <f>VLOOKUP(A3,HOP!A:L,12,0)</f>
        <v>60.00</v>
      </c>
      <c r="F3" s="4" t="str">
        <f>VLOOKUP(A3,HOP!A:C,3,0)</f>
        <v>3355008</v>
      </c>
      <c r="G3" s="4">
        <f>D3-E3</f>
        <v>0</v>
      </c>
      <c r="H3" s="4" t="str">
        <f>$H$1&amp;F3</f>
        <v>,3355008</v>
      </c>
      <c r="I3" s="4" t="str">
        <f>VLOOKUP(A3,HOP!A:U,21,0)</f>
        <v>直连</v>
      </c>
    </row>
    <row r="5" spans="4:4">
      <c r="D5" s="4">
        <f>SUM(D2:D4)</f>
        <v>304</v>
      </c>
    </row>
    <row r="6" spans="4:4">
      <c r="D6" s="4" t="s">
        <v>44</v>
      </c>
    </row>
    <row r="8" spans="1:3">
      <c r="A8" s="4" t="s">
        <v>45</v>
      </c>
      <c r="B8" s="4">
        <v>244</v>
      </c>
      <c r="C8" s="4">
        <v>1906.92</v>
      </c>
    </row>
    <row r="9" spans="1:3">
      <c r="A9" s="4" t="s">
        <v>46</v>
      </c>
      <c r="B9" s="4">
        <v>60</v>
      </c>
      <c r="C9" s="4">
        <v>468.92</v>
      </c>
    </row>
    <row r="10" spans="1:3">
      <c r="A10" s="4" t="s">
        <v>47</v>
      </c>
      <c r="B10" s="4">
        <f>SUM(B8:B9)</f>
        <v>304</v>
      </c>
      <c r="C10" s="4">
        <f>SUM(C8:C9)</f>
        <v>2375.84</v>
      </c>
    </row>
    <row r="11" spans="1:1">
      <c r="A11" s="4" t="s">
        <v>48</v>
      </c>
    </row>
  </sheetData>
  <autoFilter ref="A1:X3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9" sqref="D9"/>
    </sheetView>
  </sheetViews>
  <sheetFormatPr defaultColWidth="8.88888888888889" defaultRowHeight="13.2" outlineLevelRow="2"/>
  <cols>
    <col min="1" max="1" width="12.8888888888889" style="1"/>
    <col min="2" max="16383" width="8.88888888888889" style="1"/>
  </cols>
  <sheetData>
    <row r="1" s="1" customFormat="1" spans="1:22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  <c r="V1" s="2" t="s">
        <v>67</v>
      </c>
    </row>
    <row r="2" s="1" customFormat="1" spans="1:22">
      <c r="A2" s="3">
        <v>999224096433598</v>
      </c>
      <c r="B2" s="1" t="s">
        <v>68</v>
      </c>
      <c r="C2" s="1" t="s">
        <v>69</v>
      </c>
      <c r="D2" s="1" t="s">
        <v>70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75</v>
      </c>
      <c r="J2" s="1" t="s">
        <v>30</v>
      </c>
      <c r="K2" s="1" t="s">
        <v>76</v>
      </c>
      <c r="L2" s="1" t="s">
        <v>76</v>
      </c>
      <c r="M2" s="1" t="s">
        <v>77</v>
      </c>
      <c r="N2" s="1" t="s">
        <v>77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  <c r="U2" s="1" t="s">
        <v>84</v>
      </c>
      <c r="V2" s="1" t="s">
        <v>85</v>
      </c>
    </row>
    <row r="3" s="1" customFormat="1" spans="1:22">
      <c r="A3" s="3">
        <v>999224043613137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  <c r="G3" s="1" t="s">
        <v>73</v>
      </c>
      <c r="H3" s="1" t="s">
        <v>74</v>
      </c>
      <c r="I3" s="1" t="s">
        <v>91</v>
      </c>
      <c r="J3" s="1" t="s">
        <v>30</v>
      </c>
      <c r="K3" s="1" t="s">
        <v>92</v>
      </c>
      <c r="L3" s="1" t="s">
        <v>92</v>
      </c>
      <c r="M3" s="1" t="s">
        <v>77</v>
      </c>
      <c r="N3" s="1" t="s">
        <v>77</v>
      </c>
      <c r="O3" s="1" t="s">
        <v>78</v>
      </c>
      <c r="P3" s="1" t="s">
        <v>79</v>
      </c>
      <c r="Q3" s="1" t="s">
        <v>80</v>
      </c>
      <c r="R3" s="1" t="s">
        <v>93</v>
      </c>
      <c r="S3" s="1" t="s">
        <v>82</v>
      </c>
      <c r="T3" s="1" t="s">
        <v>83</v>
      </c>
      <c r="U3" s="1" t="s">
        <v>94</v>
      </c>
      <c r="V3" s="1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2023-05-20T01:27:04Z</dcterms:created>
  <dcterms:modified xsi:type="dcterms:W3CDTF">2023-05-20T01:36:00Z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FB64948FE19D40A2913D5A001735A38C_12</vt:lpwstr>
  </property>
  <property fmtid="{D5CDD505-2E9C-101B-9397-08002B2CF9AE}" pid="3" name="KSOProductBuildVer">
    <vt:lpwstr>2052-11.1.0.14309</vt:lpwstr>
  </property>
</Properties>
</file>