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<sst xmlns="http://schemas.openxmlformats.org/spreadsheetml/2006/main" count="415" uniqueCount="177">
  <si>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</si>
  <si>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</si>
  <si>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</si>
  <si>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</si>
  <si>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</si>
  <si>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</si>
  <si>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</si>
  <si>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</si>
  <si>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</si>
  <si>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</si>
  <si>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</si>
  <si>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</si>
  <si>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</si>
  <si>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</si>
  <si>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</si>
  <si>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</si>
  <si>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</si>
  <si>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</si>
  <si>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</si>
  <si>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</si>
  <si>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</si>
  <si>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</si>
  <si>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</si>
  <si>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</si>
  <si>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</si>
  <si>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999223900345229	</t>
  </si>
  <si>
    <t>Ctrip</t>
  </si>
  <si>
    <t>正常</t>
  </si>
  <si>
    <t>[成都]德馨客栈(成都骡马市地铁站店)(76295682)</t>
  </si>
  <si>
    <t>经济单人间&lt;2人入住&gt;</t>
  </si>
  <si>
    <t>CNY</t>
  </si>
  <si>
    <t>何惠</t>
  </si>
  <si>
    <t>CA13744230521CNY</t>
  </si>
  <si>
    <t>未提现</t>
  </si>
  <si>
    <t>携程开票</t>
  </si>
  <si>
    <t xml:space="preserve">3302131	</t>
  </si>
  <si>
    <t xml:space="preserve">2404	</t>
  </si>
  <si>
    <t xml:space="preserve">999223935106327	</t>
  </si>
  <si>
    <t>[常德]全季酒店(湖南文理学院店)(93871912)</t>
  </si>
  <si>
    <t>高级双床房&lt;至多8间&gt;&lt;2人入住&gt;</t>
  </si>
  <si>
    <t>邵晓非</t>
  </si>
  <si>
    <t xml:space="preserve">3308329	</t>
  </si>
  <si>
    <t xml:space="preserve">R9001031115573020001	</t>
  </si>
  <si>
    <t xml:space="preserve">999223953433360	</t>
  </si>
  <si>
    <t>[香港]香港富豪东方酒店(Regal Oriental Hotel)(105479964)</t>
  </si>
  <si>
    <t>高级客房&lt;至多8间&gt;&lt;2人入住&gt;</t>
  </si>
  <si>
    <t>FUNG/TSZ KEI</t>
  </si>
  <si>
    <t xml:space="preserve">3312054	</t>
  </si>
  <si>
    <t xml:space="preserve">402729035	</t>
  </si>
  <si>
    <t xml:space="preserve">999223978080220	</t>
  </si>
  <si>
    <t>[广州]广东迎宾馆(68606999)</t>
  </si>
  <si>
    <t>园景双床房(白云楼)&lt;2人入住&gt;&lt;早餐&gt;</t>
  </si>
  <si>
    <t>杜佳宁</t>
  </si>
  <si>
    <t xml:space="preserve">3317821	</t>
  </si>
  <si>
    <t xml:space="preserve">(WSG)1169440;	</t>
  </si>
  <si>
    <t xml:space="preserve">999223982010232	</t>
  </si>
  <si>
    <t>豪华标间&lt;2人入住&gt;</t>
  </si>
  <si>
    <t>熊敏</t>
  </si>
  <si>
    <t xml:space="preserve">3319242	</t>
  </si>
  <si>
    <t xml:space="preserve">	</t>
  </si>
  <si>
    <t>取消</t>
  </si>
  <si>
    <t xml:space="preserve">999224001071083	</t>
  </si>
  <si>
    <t>[香港]富荟土瓜湾酒店(iclub To Kwa Wan Hotel)(105479970)</t>
  </si>
  <si>
    <t>卓荟客房&lt;至多8间&gt;&lt;2人入住&gt;</t>
  </si>
  <si>
    <t>LIU/QIAN</t>
  </si>
  <si>
    <t xml:space="preserve">3326019	</t>
  </si>
  <si>
    <t xml:space="preserve">DEB230504204156334	</t>
  </si>
  <si>
    <t xml:space="preserve">999223657115592	</t>
  </si>
  <si>
    <t>[南昌]汉庭酒店(南昌洪都北青山湖西地铁站店)(93872151)</t>
  </si>
  <si>
    <t>高级大床房A&lt;至多8间&gt;&lt;2人入住&gt;</t>
  </si>
  <si>
    <t>张禹康</t>
  </si>
  <si>
    <t>CA13744230522CNY</t>
  </si>
  <si>
    <t xml:space="preserve">3229559	</t>
  </si>
  <si>
    <t xml:space="preserve">R9007130114218124001	</t>
  </si>
  <si>
    <t xml:space="preserve">999223736408335	</t>
  </si>
  <si>
    <t>[开封]汉庭酒店(开封清明上河园店)(93871405)</t>
  </si>
  <si>
    <t>高级大床房&lt;至多8间&gt;&lt;2人入住&gt;</t>
  </si>
  <si>
    <t>杨瑞红</t>
  </si>
  <si>
    <t xml:space="preserve">3246620	</t>
  </si>
  <si>
    <t xml:space="preserve">R4750004114615670001	</t>
  </si>
  <si>
    <t xml:space="preserve">999223914386016	</t>
  </si>
  <si>
    <t>MA/MAN NOG</t>
  </si>
  <si>
    <t xml:space="preserve">3305046	</t>
  </si>
  <si>
    <t xml:space="preserve">402187055	</t>
  </si>
  <si>
    <t xml:space="preserve">999223967479957	</t>
  </si>
  <si>
    <t>LAI/May Ching</t>
  </si>
  <si>
    <t xml:space="preserve">3315514	</t>
  </si>
  <si>
    <t xml:space="preserve">403012205	</t>
  </si>
  <si>
    <t xml:space="preserve">999223981682148	</t>
  </si>
  <si>
    <t>[西安]如家驿居酒店(西安长安广场北路大学城店)(80250079)</t>
  </si>
  <si>
    <t>大床房A&lt;2人入住&gt;</t>
  </si>
  <si>
    <t>黄佳琪</t>
  </si>
  <si>
    <t xml:space="preserve">3319092	</t>
  </si>
  <si>
    <t xml:space="preserve">999223981694589	</t>
  </si>
  <si>
    <t>[西安]格林豪泰酒店(西安灞桥区洪庆商务店)(80248931)</t>
  </si>
  <si>
    <t>特惠大床房&lt;2人入住&gt;</t>
  </si>
  <si>
    <t>韩茜园</t>
  </si>
  <si>
    <t xml:space="preserve">3319097	</t>
  </si>
  <si>
    <t>退单</t>
  </si>
  <si>
    <t>，</t>
  </si>
  <si>
    <t>5131 CNY</t>
  </si>
  <si>
    <t>A230522091529481</t>
  </si>
  <si>
    <t>总计：5131元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</si>
  <si>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</si>
  <si>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</si>
  <si>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</si>
  <si>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</si>
  <si>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</si>
  <si>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</si>
  <si>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</si>
  <si>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</si>
  <si>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</si>
  <si>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</si>
  <si>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</si>
  <si>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</si>
  <si>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</si>
  <si>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</si>
  <si>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</si>
  <si>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</si>
  <si>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</si>
  <si>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</si>
  <si>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</si>
  <si>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2023-05-04</t>
  </si>
  <si>
    <t>3326019</t>
  </si>
  <si>
    <t>富荟土瓜湾酒店</t>
  </si>
  <si>
    <t>LIU QIAN</t>
  </si>
  <si>
    <t>2023-05-05</t>
  </si>
  <si>
    <t>2023-05-06</t>
  </si>
  <si>
    <t>退房日月结</t>
  </si>
  <si>
    <t>457.00</t>
  </si>
  <si>
    <t>RMB</t>
  </si>
  <si>
    <t>0</t>
  </si>
  <si>
    <t>0.00</t>
  </si>
  <si>
    <t>携程汇登国内直连</t>
  </si>
  <si>
    <t>01.011264</t>
  </si>
  <si>
    <t>2023-05-04 20:41:58</t>
  </si>
  <si>
    <t>否</t>
  </si>
  <si>
    <t>广州汇登信息科技有限公司</t>
  </si>
  <si>
    <t>直连</t>
  </si>
  <si>
    <t>中国</t>
  </si>
  <si>
    <t>2023-05-02</t>
  </si>
  <si>
    <t>3317821</t>
  </si>
  <si>
    <t>广东迎宾馆</t>
  </si>
  <si>
    <t>675.00</t>
  </si>
  <si>
    <t>2023-05-02 21:41:02</t>
  </si>
  <si>
    <t>3315514</t>
  </si>
  <si>
    <t>香港富豪东方酒店</t>
  </si>
  <si>
    <t>LAI May Ching</t>
  </si>
  <si>
    <t>2023-05-07</t>
  </si>
  <si>
    <t>1473.99</t>
  </si>
  <si>
    <t>2023-05-02 10:32:09</t>
  </si>
  <si>
    <t>2023-05-01</t>
  </si>
  <si>
    <t>3312054</t>
  </si>
  <si>
    <t>FUNG TSZ KEI</t>
  </si>
  <si>
    <t>480.00</t>
  </si>
  <si>
    <t>2023-05-01 14:37:04</t>
  </si>
  <si>
    <t>2023-04-30</t>
  </si>
  <si>
    <t>3308329</t>
  </si>
  <si>
    <t>全季酒店(湖南文理学院店)</t>
  </si>
  <si>
    <t>2023-05-03</t>
  </si>
  <si>
    <t>771.99</t>
  </si>
  <si>
    <t>2023-04-30 15:37:02</t>
  </si>
  <si>
    <t>2023-04-29</t>
  </si>
  <si>
    <t>3305046</t>
  </si>
  <si>
    <t>MA MAN NOG</t>
  </si>
  <si>
    <t>1024.00</t>
  </si>
  <si>
    <t>2023-04-29 16:49:33</t>
  </si>
  <si>
    <t>2023-04-28</t>
  </si>
  <si>
    <t>3302131</t>
  </si>
  <si>
    <t>德馨客栈(成都骡马市地铁站店)</t>
  </si>
  <si>
    <t>111.00</t>
  </si>
  <si>
    <t>2023-04-28 21:17:41</t>
  </si>
  <si>
    <t>2023-04-14</t>
  </si>
  <si>
    <t>3229559</t>
  </si>
  <si>
    <t>汉庭酒店(南昌洪都北青山湖西地铁站店)</t>
  </si>
  <si>
    <t>138.00</t>
  </si>
  <si>
    <t>2023-04-14 23:15:27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</si>
</sst>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45052</v>
      </c>
      <c r="H2" s="4">
        <v>1</v>
      </c>
      <c r="I2" s="4">
        <v>1</v>
      </c>
      <c r="J2" s="4">
        <v>1</v>
      </c>
      <c r="K2" s="4" t="s">
        <v>30</v>
      </c>
      <c r="L2" s="4">
        <v>111</v>
      </c>
      <c r="M2" s="4">
        <v>111</v>
      </c>
      <c r="N2" s="4" t="s">
        <v>31</v>
      </c>
      <c r="O2" s="4" t="s">
        <v>32</v>
      </c>
      <c r="P2" s="4" t="s">
        <v>33</v>
      </c>
      <c r="Q2" s="4">
        <v>0</v>
      </c>
      <c r="R2" s="7">
        <v>45044</v>
      </c>
      <c r="S2" s="6">
        <v>45067</v>
      </c>
      <c r="T2" s="4" t="s">
        <v>34</v>
      </c>
      <c r="U2" s="4">
        <v>111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45052</v>
      </c>
      <c r="H3" s="4">
        <v>1</v>
      </c>
      <c r="I3" s="4">
        <v>3</v>
      </c>
      <c r="J3" s="4">
        <v>3</v>
      </c>
      <c r="K3" s="4" t="s">
        <v>30</v>
      </c>
      <c r="L3" s="4">
        <v>772</v>
      </c>
      <c r="M3" s="4">
        <v>772</v>
      </c>
      <c r="N3" s="4" t="s">
        <v>40</v>
      </c>
      <c r="O3" s="4" t="s">
        <v>32</v>
      </c>
      <c r="P3" s="4" t="s">
        <v>33</v>
      </c>
      <c r="Q3" s="4">
        <v>0</v>
      </c>
      <c r="R3" s="7">
        <v>45046</v>
      </c>
      <c r="S3" s="6">
        <v>45067</v>
      </c>
      <c r="T3" s="4" t="s">
        <v>34</v>
      </c>
      <c r="U3" s="4">
        <v>772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45051</v>
      </c>
      <c r="G4" s="6">
        <v>45052</v>
      </c>
      <c r="H4" s="4">
        <v>1</v>
      </c>
      <c r="I4" s="4">
        <v>1</v>
      </c>
      <c r="J4" s="4">
        <v>1</v>
      </c>
      <c r="K4" s="4" t="s">
        <v>30</v>
      </c>
      <c r="L4" s="4">
        <v>480</v>
      </c>
      <c r="M4" s="4">
        <v>480</v>
      </c>
      <c r="N4" s="4" t="s">
        <v>46</v>
      </c>
      <c r="O4" s="4" t="s">
        <v>32</v>
      </c>
      <c r="P4" s="4" t="s">
        <v>33</v>
      </c>
      <c r="Q4" s="4">
        <v>0</v>
      </c>
      <c r="R4" s="7">
        <v>45047</v>
      </c>
      <c r="S4" s="6">
        <v>45067</v>
      </c>
      <c r="T4" s="4" t="s">
        <v>34</v>
      </c>
      <c r="U4" s="4">
        <v>480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45051</v>
      </c>
      <c r="G5" s="6">
        <v>45052</v>
      </c>
      <c r="H5" s="4">
        <v>1</v>
      </c>
      <c r="I5" s="4">
        <v>1</v>
      </c>
      <c r="J5" s="4">
        <v>1</v>
      </c>
      <c r="K5" s="4" t="s">
        <v>30</v>
      </c>
      <c r="L5" s="4">
        <v>675</v>
      </c>
      <c r="M5" s="4">
        <v>675</v>
      </c>
      <c r="N5" s="4" t="s">
        <v>52</v>
      </c>
      <c r="O5" s="4" t="s">
        <v>32</v>
      </c>
      <c r="P5" s="4" t="s">
        <v>33</v>
      </c>
      <c r="Q5" s="4">
        <v>0</v>
      </c>
      <c r="R5" s="7">
        <v>45048</v>
      </c>
      <c r="S5" s="6">
        <v>45067</v>
      </c>
      <c r="T5" s="4" t="s">
        <v>34</v>
      </c>
      <c r="U5" s="4">
        <v>675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28</v>
      </c>
      <c r="E6" s="4" t="s">
        <v>56</v>
      </c>
      <c r="F6" s="6">
        <v>45050</v>
      </c>
      <c r="G6" s="6">
        <v>45052</v>
      </c>
      <c r="H6" s="4">
        <v>1</v>
      </c>
      <c r="I6" s="4">
        <v>2</v>
      </c>
      <c r="J6" s="4">
        <v>2</v>
      </c>
      <c r="K6" s="4" t="s">
        <v>30</v>
      </c>
      <c r="L6" s="4">
        <v>355</v>
      </c>
      <c r="M6" s="4">
        <v>355</v>
      </c>
      <c r="N6" s="4" t="s">
        <v>57</v>
      </c>
      <c r="O6" s="4" t="s">
        <v>32</v>
      </c>
      <c r="P6" s="4" t="s">
        <v>33</v>
      </c>
      <c r="Q6" s="4">
        <v>0</v>
      </c>
      <c r="R6" s="7">
        <v>45049</v>
      </c>
      <c r="S6" s="6">
        <v>45067</v>
      </c>
      <c r="T6" s="4" t="s">
        <v>34</v>
      </c>
      <c r="U6" s="4">
        <v>355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28</v>
      </c>
      <c r="E7" s="4" t="s">
        <v>56</v>
      </c>
      <c r="F7" s="6">
        <v>45050</v>
      </c>
      <c r="G7" s="6">
        <v>45052</v>
      </c>
      <c r="H7" s="4">
        <v>1</v>
      </c>
      <c r="I7" s="4">
        <v>2</v>
      </c>
      <c r="J7" s="4">
        <v>2</v>
      </c>
      <c r="K7" s="4" t="s">
        <v>30</v>
      </c>
      <c r="L7" s="4">
        <v>-355</v>
      </c>
      <c r="M7" s="4">
        <v>-355</v>
      </c>
      <c r="N7" s="4" t="s">
        <v>57</v>
      </c>
      <c r="O7" s="4" t="s">
        <v>32</v>
      </c>
      <c r="P7" s="4" t="s">
        <v>33</v>
      </c>
      <c r="Q7" s="4">
        <v>0</v>
      </c>
      <c r="R7" s="7">
        <v>45049</v>
      </c>
      <c r="S7" s="6">
        <v>45067</v>
      </c>
      <c r="T7" s="4" t="s">
        <v>34</v>
      </c>
      <c r="U7" s="4">
        <v>-355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45051</v>
      </c>
      <c r="G8" s="6">
        <v>45052</v>
      </c>
      <c r="H8" s="4">
        <v>1</v>
      </c>
      <c r="I8" s="4">
        <v>1</v>
      </c>
      <c r="J8" s="4">
        <v>1</v>
      </c>
      <c r="K8" s="4" t="s">
        <v>30</v>
      </c>
      <c r="L8" s="4">
        <v>457</v>
      </c>
      <c r="M8" s="4">
        <v>457</v>
      </c>
      <c r="N8" s="4" t="s">
        <v>64</v>
      </c>
      <c r="O8" s="4" t="s">
        <v>32</v>
      </c>
      <c r="P8" s="4" t="s">
        <v>33</v>
      </c>
      <c r="Q8" s="4">
        <v>0</v>
      </c>
      <c r="R8" s="7">
        <v>45050</v>
      </c>
      <c r="S8" s="6">
        <v>45067</v>
      </c>
      <c r="T8" s="4" t="s">
        <v>34</v>
      </c>
      <c r="U8" s="4">
        <v>457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45052</v>
      </c>
      <c r="G9" s="6">
        <v>45053</v>
      </c>
      <c r="H9" s="4">
        <v>1</v>
      </c>
      <c r="I9" s="4">
        <v>1</v>
      </c>
      <c r="J9" s="4">
        <v>1</v>
      </c>
      <c r="K9" s="4" t="s">
        <v>30</v>
      </c>
      <c r="L9" s="4">
        <v>138</v>
      </c>
      <c r="M9" s="4">
        <v>138</v>
      </c>
      <c r="N9" s="4" t="s">
        <v>70</v>
      </c>
      <c r="O9" s="4" t="s">
        <v>71</v>
      </c>
      <c r="P9" s="4" t="s">
        <v>33</v>
      </c>
      <c r="Q9" s="4">
        <v>0</v>
      </c>
      <c r="R9" s="7">
        <v>45030</v>
      </c>
      <c r="S9" s="6">
        <v>45068</v>
      </c>
      <c r="T9" s="4" t="s">
        <v>34</v>
      </c>
      <c r="U9" s="4">
        <v>138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45049</v>
      </c>
      <c r="G10" s="6">
        <v>45053</v>
      </c>
      <c r="H10" s="4">
        <v>1</v>
      </c>
      <c r="I10" s="4">
        <v>4</v>
      </c>
      <c r="J10" s="4">
        <v>4</v>
      </c>
      <c r="K10" s="4" t="s">
        <v>30</v>
      </c>
      <c r="L10" s="4">
        <v>716</v>
      </c>
      <c r="M10" s="4">
        <v>716</v>
      </c>
      <c r="N10" s="4" t="s">
        <v>77</v>
      </c>
      <c r="O10" s="4" t="s">
        <v>71</v>
      </c>
      <c r="P10" s="4" t="s">
        <v>33</v>
      </c>
      <c r="Q10" s="4">
        <v>0</v>
      </c>
      <c r="R10" s="7">
        <v>45035</v>
      </c>
      <c r="S10" s="6">
        <v>45068</v>
      </c>
      <c r="T10" s="4" t="s">
        <v>34</v>
      </c>
      <c r="U10" s="4">
        <v>716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45051</v>
      </c>
      <c r="G11" s="6">
        <v>45053</v>
      </c>
      <c r="H11" s="4">
        <v>1</v>
      </c>
      <c r="I11" s="4">
        <v>2</v>
      </c>
      <c r="J11" s="4">
        <v>2</v>
      </c>
      <c r="K11" s="4" t="s">
        <v>30</v>
      </c>
      <c r="L11" s="4">
        <v>1024</v>
      </c>
      <c r="M11" s="4">
        <v>1024</v>
      </c>
      <c r="N11" s="4" t="s">
        <v>81</v>
      </c>
      <c r="O11" s="4" t="s">
        <v>71</v>
      </c>
      <c r="P11" s="4" t="s">
        <v>33</v>
      </c>
      <c r="Q11" s="4">
        <v>0</v>
      </c>
      <c r="R11" s="7">
        <v>45045</v>
      </c>
      <c r="S11" s="6">
        <v>45068</v>
      </c>
      <c r="T11" s="4" t="s">
        <v>34</v>
      </c>
      <c r="U11" s="4">
        <v>1024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45050</v>
      </c>
      <c r="G12" s="6">
        <v>45053</v>
      </c>
      <c r="H12" s="4">
        <v>1</v>
      </c>
      <c r="I12" s="4">
        <v>3</v>
      </c>
      <c r="J12" s="4">
        <v>3</v>
      </c>
      <c r="K12" s="4" t="s">
        <v>30</v>
      </c>
      <c r="L12" s="4">
        <v>1474</v>
      </c>
      <c r="M12" s="4">
        <v>1474</v>
      </c>
      <c r="N12" s="4" t="s">
        <v>85</v>
      </c>
      <c r="O12" s="4" t="s">
        <v>71</v>
      </c>
      <c r="P12" s="4" t="s">
        <v>33</v>
      </c>
      <c r="Q12" s="4">
        <v>0</v>
      </c>
      <c r="R12" s="7">
        <v>45048</v>
      </c>
      <c r="S12" s="6">
        <v>45068</v>
      </c>
      <c r="T12" s="4" t="s">
        <v>34</v>
      </c>
      <c r="U12" s="4">
        <v>1474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45052</v>
      </c>
      <c r="G13" s="6">
        <v>45053</v>
      </c>
      <c r="H13" s="4">
        <v>1</v>
      </c>
      <c r="I13" s="4">
        <v>1</v>
      </c>
      <c r="J13" s="4">
        <v>1</v>
      </c>
      <c r="K13" s="4" t="s">
        <v>30</v>
      </c>
      <c r="L13" s="4">
        <v>156</v>
      </c>
      <c r="M13" s="4">
        <v>156</v>
      </c>
      <c r="N13" s="4" t="s">
        <v>91</v>
      </c>
      <c r="O13" s="4" t="s">
        <v>71</v>
      </c>
      <c r="P13" s="4" t="s">
        <v>33</v>
      </c>
      <c r="Q13" s="4">
        <v>0</v>
      </c>
      <c r="R13" s="7">
        <v>45049</v>
      </c>
      <c r="S13" s="6">
        <v>45068</v>
      </c>
      <c r="T13" s="4" t="s">
        <v>34</v>
      </c>
      <c r="U13" s="4">
        <v>156</v>
      </c>
      <c r="V13" s="4">
        <v>0</v>
      </c>
      <c r="W13" s="4">
        <v>0</v>
      </c>
      <c r="X13" s="4" t="s">
        <v>92</v>
      </c>
      <c r="Y13" s="4" t="s">
        <v>59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45052</v>
      </c>
      <c r="G14" s="6">
        <v>45053</v>
      </c>
      <c r="H14" s="4">
        <v>1</v>
      </c>
      <c r="I14" s="4">
        <v>1</v>
      </c>
      <c r="J14" s="4">
        <v>1</v>
      </c>
      <c r="K14" s="4" t="s">
        <v>30</v>
      </c>
      <c r="L14" s="4">
        <v>172</v>
      </c>
      <c r="M14" s="4">
        <v>172</v>
      </c>
      <c r="N14" s="4" t="s">
        <v>96</v>
      </c>
      <c r="O14" s="4" t="s">
        <v>71</v>
      </c>
      <c r="P14" s="4" t="s">
        <v>33</v>
      </c>
      <c r="Q14" s="4">
        <v>0</v>
      </c>
      <c r="R14" s="7">
        <v>45049</v>
      </c>
      <c r="S14" s="6">
        <v>45068</v>
      </c>
      <c r="T14" s="4" t="s">
        <v>34</v>
      </c>
      <c r="U14" s="4">
        <v>172</v>
      </c>
      <c r="V14" s="4">
        <v>0</v>
      </c>
      <c r="W14" s="4">
        <v>0</v>
      </c>
      <c r="X14" s="4" t="s">
        <v>97</v>
      </c>
      <c r="Y14" s="4" t="s">
        <v>59</v>
      </c>
    </row>
    <row r="15" s="4" customFormat="1" spans="1:25">
      <c r="A15" s="4" t="s">
        <v>88</v>
      </c>
      <c r="B15" s="4" t="s">
        <v>26</v>
      </c>
      <c r="C15" s="4" t="s">
        <v>60</v>
      </c>
      <c r="D15" s="4" t="s">
        <v>89</v>
      </c>
      <c r="E15" s="4" t="s">
        <v>90</v>
      </c>
      <c r="F15" s="6">
        <v>45052</v>
      </c>
      <c r="G15" s="6">
        <v>45053</v>
      </c>
      <c r="H15" s="4">
        <v>1</v>
      </c>
      <c r="I15" s="4">
        <v>1</v>
      </c>
      <c r="J15" s="4">
        <v>1</v>
      </c>
      <c r="K15" s="4" t="s">
        <v>30</v>
      </c>
      <c r="L15" s="4">
        <v>-156</v>
      </c>
      <c r="M15" s="4">
        <v>-156</v>
      </c>
      <c r="N15" s="4" t="s">
        <v>91</v>
      </c>
      <c r="O15" s="4" t="s">
        <v>71</v>
      </c>
      <c r="P15" s="4" t="s">
        <v>33</v>
      </c>
      <c r="Q15" s="4">
        <v>0</v>
      </c>
      <c r="R15" s="7">
        <v>45049</v>
      </c>
      <c r="S15" s="6">
        <v>45068</v>
      </c>
      <c r="T15" s="4" t="s">
        <v>34</v>
      </c>
      <c r="U15" s="4">
        <v>-156</v>
      </c>
      <c r="V15" s="4">
        <v>0</v>
      </c>
      <c r="W15" s="4">
        <v>0</v>
      </c>
      <c r="X15" s="4" t="s">
        <v>92</v>
      </c>
      <c r="Y15" s="4" t="s">
        <v>59</v>
      </c>
    </row>
    <row r="16" s="4" customFormat="1" spans="1:25">
      <c r="A16" s="4" t="s">
        <v>93</v>
      </c>
      <c r="B16" s="4" t="s">
        <v>26</v>
      </c>
      <c r="C16" s="4" t="s">
        <v>60</v>
      </c>
      <c r="D16" s="4" t="s">
        <v>94</v>
      </c>
      <c r="E16" s="4" t="s">
        <v>95</v>
      </c>
      <c r="F16" s="6">
        <v>45052</v>
      </c>
      <c r="G16" s="6">
        <v>45053</v>
      </c>
      <c r="H16" s="4">
        <v>1</v>
      </c>
      <c r="I16" s="4">
        <v>1</v>
      </c>
      <c r="J16" s="4">
        <v>1</v>
      </c>
      <c r="K16" s="4" t="s">
        <v>30</v>
      </c>
      <c r="L16" s="4">
        <v>-172</v>
      </c>
      <c r="M16" s="4">
        <v>-172</v>
      </c>
      <c r="N16" s="4" t="s">
        <v>96</v>
      </c>
      <c r="O16" s="4" t="s">
        <v>71</v>
      </c>
      <c r="P16" s="4" t="s">
        <v>33</v>
      </c>
      <c r="Q16" s="4">
        <v>0</v>
      </c>
      <c r="R16" s="7">
        <v>45049</v>
      </c>
      <c r="S16" s="6">
        <v>45068</v>
      </c>
      <c r="T16" s="4" t="s">
        <v>34</v>
      </c>
      <c r="U16" s="4">
        <v>-172</v>
      </c>
      <c r="V16" s="4">
        <v>0</v>
      </c>
      <c r="W16" s="4">
        <v>0</v>
      </c>
      <c r="X16" s="4" t="s">
        <v>97</v>
      </c>
      <c r="Y16" s="4" t="s">
        <v>59</v>
      </c>
    </row>
    <row r="17" s="4" customFormat="1" spans="1:25">
      <c r="A17" s="4" t="s">
        <v>74</v>
      </c>
      <c r="B17" s="4" t="s">
        <v>26</v>
      </c>
      <c r="C17" s="4" t="s">
        <v>98</v>
      </c>
      <c r="D17" s="4" t="s">
        <v>75</v>
      </c>
      <c r="E17" s="4" t="s">
        <v>76</v>
      </c>
      <c r="F17" s="6">
        <v>45049</v>
      </c>
      <c r="G17" s="6">
        <v>45053</v>
      </c>
      <c r="H17" s="4">
        <v>1</v>
      </c>
      <c r="I17" s="4">
        <v>4</v>
      </c>
      <c r="J17" s="4">
        <v>4</v>
      </c>
      <c r="K17" s="4" t="s">
        <v>30</v>
      </c>
      <c r="L17" s="4">
        <v>-716</v>
      </c>
      <c r="M17" s="4">
        <v>-716</v>
      </c>
      <c r="N17" s="4" t="s">
        <v>77</v>
      </c>
      <c r="O17" s="4" t="s">
        <v>71</v>
      </c>
      <c r="P17" s="4" t="s">
        <v>33</v>
      </c>
      <c r="Q17" s="4">
        <v>0</v>
      </c>
      <c r="R17" s="7">
        <v>45035.570162037</v>
      </c>
      <c r="S17" s="6">
        <v>45068</v>
      </c>
      <c r="T17" s="4" t="s">
        <v>34</v>
      </c>
      <c r="U17" s="4">
        <v>-716</v>
      </c>
      <c r="V17" s="4">
        <v>0</v>
      </c>
      <c r="W17" s="4">
        <v>0</v>
      </c>
      <c r="X17" s="4" t="s">
        <v>78</v>
      </c>
      <c r="Y17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999223900345229</v>
      </c>
      <c r="B2" s="6">
        <v>45051</v>
      </c>
      <c r="C2" s="6">
        <v>45052</v>
      </c>
      <c r="D2" s="4">
        <v>111</v>
      </c>
      <c r="E2" s="4" t="str">
        <f>VLOOKUP(A2,HOP!A:L,12,0)</f>
        <v>111.00</v>
      </c>
      <c r="F2" s="4" t="str">
        <f>VLOOKUP(A2,HOP!A:C,3,0)</f>
        <v>3302131</v>
      </c>
      <c r="G2" s="4">
        <f>D2-E2</f>
        <v>0</v>
      </c>
      <c r="H2" s="4" t="str">
        <f>$H$1&amp;F2</f>
        <v>，3302131</v>
      </c>
      <c r="I2" s="4" t="str">
        <f>VLOOKUP(A2,HOP!A:U,21,0)</f>
        <v>直连</v>
      </c>
    </row>
    <row r="3" s="4" customFormat="1" spans="1:9">
      <c r="A3" s="5">
        <v>999223935106327</v>
      </c>
      <c r="B3" s="6">
        <v>45049</v>
      </c>
      <c r="C3" s="6">
        <v>45052</v>
      </c>
      <c r="D3" s="4">
        <v>772</v>
      </c>
      <c r="E3" s="4" t="str">
        <f>VLOOKUP(A3,HOP!A:L,12,0)</f>
        <v>771.99</v>
      </c>
      <c r="F3" s="4" t="str">
        <f>VLOOKUP(A3,HOP!A:C,3,0)</f>
        <v>3308329</v>
      </c>
      <c r="G3" s="4">
        <f t="shared" ref="G3:G13" si="0">D3-E3</f>
        <v>0.00999999999999091</v>
      </c>
      <c r="H3" s="4" t="str">
        <f t="shared" ref="H3:H13" si="1">$H$1&amp;F3</f>
        <v>，3308329</v>
      </c>
      <c r="I3" s="4" t="str">
        <f>VLOOKUP(A3,HOP!A:U,21,0)</f>
        <v>直连</v>
      </c>
    </row>
    <row r="4" s="4" customFormat="1" spans="1:9">
      <c r="A4" s="5">
        <v>999223953433360</v>
      </c>
      <c r="B4" s="6">
        <v>45051</v>
      </c>
      <c r="C4" s="6">
        <v>45052</v>
      </c>
      <c r="D4" s="4">
        <v>480</v>
      </c>
      <c r="E4" s="4" t="str">
        <f>VLOOKUP(A4,HOP!A:L,12,0)</f>
        <v>480.00</v>
      </c>
      <c r="F4" s="4" t="str">
        <f>VLOOKUP(A4,HOP!A:C,3,0)</f>
        <v>3312054</v>
      </c>
      <c r="G4" s="4">
        <f t="shared" si="0"/>
        <v>0</v>
      </c>
      <c r="H4" s="4" t="str">
        <f t="shared" si="1"/>
        <v>，3312054</v>
      </c>
      <c r="I4" s="4" t="str">
        <f>VLOOKUP(A4,HOP!A:U,21,0)</f>
        <v>直连</v>
      </c>
    </row>
    <row r="5" s="4" customFormat="1" spans="1:9">
      <c r="A5" s="5">
        <v>999223978080220</v>
      </c>
      <c r="B5" s="6">
        <v>45051</v>
      </c>
      <c r="C5" s="6">
        <v>45052</v>
      </c>
      <c r="D5" s="4">
        <v>675</v>
      </c>
      <c r="E5" s="4" t="str">
        <f>VLOOKUP(A5,HOP!A:L,12,0)</f>
        <v>675.00</v>
      </c>
      <c r="F5" s="4" t="str">
        <f>VLOOKUP(A5,HOP!A:C,3,0)</f>
        <v>3317821</v>
      </c>
      <c r="G5" s="4">
        <f t="shared" si="0"/>
        <v>0</v>
      </c>
      <c r="H5" s="4" t="str">
        <f t="shared" si="1"/>
        <v>，3317821</v>
      </c>
      <c r="I5" s="4" t="str">
        <f>VLOOKUP(A5,HOP!A:U,21,0)</f>
        <v>直连</v>
      </c>
    </row>
    <row r="6" s="4" customFormat="1" hidden="1" spans="1:9">
      <c r="A6" s="5">
        <v>999223982010232</v>
      </c>
      <c r="B6" s="6">
        <v>45050</v>
      </c>
      <c r="C6" s="6">
        <v>45052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999224001071083</v>
      </c>
      <c r="B7" s="6">
        <v>45051</v>
      </c>
      <c r="C7" s="6">
        <v>45052</v>
      </c>
      <c r="D7" s="4">
        <v>457</v>
      </c>
      <c r="E7" s="4" t="str">
        <f>VLOOKUP(A7,HOP!A:L,12,0)</f>
        <v>457.00</v>
      </c>
      <c r="F7" s="4" t="str">
        <f>VLOOKUP(A7,HOP!A:C,3,0)</f>
        <v>3326019</v>
      </c>
      <c r="G7" s="4">
        <f t="shared" si="0"/>
        <v>0</v>
      </c>
      <c r="H7" s="4" t="str">
        <f t="shared" si="1"/>
        <v>，3326019</v>
      </c>
      <c r="I7" s="4" t="str">
        <f>VLOOKUP(A7,HOP!A:U,21,0)</f>
        <v>直连</v>
      </c>
    </row>
    <row r="8" s="4" customFormat="1" spans="1:9">
      <c r="A8" s="5">
        <v>999223657115592</v>
      </c>
      <c r="B8" s="6">
        <v>45052</v>
      </c>
      <c r="C8" s="6">
        <v>45053</v>
      </c>
      <c r="D8" s="4">
        <v>138</v>
      </c>
      <c r="E8" s="4" t="str">
        <f>VLOOKUP(A8,HOP!A:L,12,0)</f>
        <v>138.00</v>
      </c>
      <c r="F8" s="4" t="str">
        <f>VLOOKUP(A8,HOP!A:C,3,0)</f>
        <v>3229559</v>
      </c>
      <c r="G8" s="4">
        <f t="shared" si="0"/>
        <v>0</v>
      </c>
      <c r="H8" s="4" t="str">
        <f t="shared" si="1"/>
        <v>，3229559</v>
      </c>
      <c r="I8" s="4" t="str">
        <f>VLOOKUP(A8,HOP!A:U,21,0)</f>
        <v>直连</v>
      </c>
    </row>
    <row r="9" s="4" customFormat="1" hidden="1" spans="1:9">
      <c r="A9" s="5">
        <v>999223736408335</v>
      </c>
      <c r="B9" s="6">
        <v>45049</v>
      </c>
      <c r="C9" s="6">
        <v>45053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999223914386016</v>
      </c>
      <c r="B10" s="6">
        <v>45051</v>
      </c>
      <c r="C10" s="6">
        <v>45053</v>
      </c>
      <c r="D10" s="4">
        <v>1024</v>
      </c>
      <c r="E10" s="4" t="str">
        <f>VLOOKUP(A10,HOP!A:L,12,0)</f>
        <v>1024.00</v>
      </c>
      <c r="F10" s="4" t="str">
        <f>VLOOKUP(A10,HOP!A:C,3,0)</f>
        <v>3305046</v>
      </c>
      <c r="G10" s="4">
        <f t="shared" si="0"/>
        <v>0</v>
      </c>
      <c r="H10" s="4" t="str">
        <f t="shared" si="1"/>
        <v>，3305046</v>
      </c>
      <c r="I10" s="4" t="str">
        <f>VLOOKUP(A10,HOP!A:U,21,0)</f>
        <v>直连</v>
      </c>
    </row>
    <row r="11" s="4" customFormat="1" spans="1:9">
      <c r="A11" s="5">
        <v>999223967479957</v>
      </c>
      <c r="B11" s="6">
        <v>45050</v>
      </c>
      <c r="C11" s="6">
        <v>45053</v>
      </c>
      <c r="D11" s="4">
        <v>1474</v>
      </c>
      <c r="E11" s="4" t="str">
        <f>VLOOKUP(A11,HOP!A:L,12,0)</f>
        <v>1473.99</v>
      </c>
      <c r="F11" s="4" t="str">
        <f>VLOOKUP(A11,HOP!A:C,3,0)</f>
        <v>3315514</v>
      </c>
      <c r="G11" s="4">
        <f t="shared" si="0"/>
        <v>0.00999999999999091</v>
      </c>
      <c r="H11" s="4" t="str">
        <f t="shared" si="1"/>
        <v>，3315514</v>
      </c>
      <c r="I11" s="4" t="str">
        <f>VLOOKUP(A11,HOP!A:U,21,0)</f>
        <v>直连</v>
      </c>
    </row>
    <row r="12" s="4" customFormat="1" hidden="1" spans="1:9">
      <c r="A12" s="5">
        <v>999223981682148</v>
      </c>
      <c r="B12" s="6">
        <v>45052</v>
      </c>
      <c r="C12" s="6">
        <v>45053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999223981694589</v>
      </c>
      <c r="B13" s="6">
        <v>45052</v>
      </c>
      <c r="C13" s="6">
        <v>45053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5" spans="4:4">
      <c r="D15" s="4">
        <f>SUM(D2:D14)</f>
        <v>5131</v>
      </c>
    </row>
    <row r="17" spans="4:4">
      <c r="D17" s="4" t="s">
        <v>100</v>
      </c>
    </row>
    <row r="22" spans="1:1">
      <c r="A22" s="4" t="s">
        <v>101</v>
      </c>
    </row>
    <row r="23" spans="1:1">
      <c r="A23" s="4" t="s">
        <v>102</v>
      </c>
    </row>
  </sheetData>
  <autoFilter ref="A1:X13">
    <filterColumn colId="3">
      <filters>
        <filter val="480"/>
        <filter val="111"/>
        <filter val="772"/>
        <filter val="1024"/>
        <filter val="1474"/>
        <filter val="675"/>
        <filter val="457"/>
        <filter val="1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3">
        <v>999224001071083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</row>
    <row r="3" s="1" customFormat="1" spans="1:22">
      <c r="A3" s="3">
        <v>999223978080220</v>
      </c>
      <c r="B3" s="1" t="s">
        <v>140</v>
      </c>
      <c r="C3" s="1" t="s">
        <v>141</v>
      </c>
      <c r="D3" s="1" t="s">
        <v>142</v>
      </c>
      <c r="E3" s="1" t="s">
        <v>52</v>
      </c>
      <c r="F3" s="1" t="s">
        <v>126</v>
      </c>
      <c r="G3" s="1" t="s">
        <v>127</v>
      </c>
      <c r="H3" s="1" t="s">
        <v>128</v>
      </c>
      <c r="I3" s="1" t="s">
        <v>143</v>
      </c>
      <c r="J3" s="1" t="s">
        <v>130</v>
      </c>
      <c r="K3" s="1" t="s">
        <v>143</v>
      </c>
      <c r="L3" s="1" t="s">
        <v>143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144</v>
      </c>
      <c r="S3" s="1" t="s">
        <v>136</v>
      </c>
      <c r="T3" s="1" t="s">
        <v>137</v>
      </c>
      <c r="U3" s="1" t="s">
        <v>138</v>
      </c>
      <c r="V3" s="1" t="s">
        <v>139</v>
      </c>
    </row>
    <row r="4" s="1" customFormat="1" spans="1:22">
      <c r="A4" s="3">
        <v>999223967479957</v>
      </c>
      <c r="B4" s="1" t="s">
        <v>140</v>
      </c>
      <c r="C4" s="1" t="s">
        <v>145</v>
      </c>
      <c r="D4" s="1" t="s">
        <v>146</v>
      </c>
      <c r="E4" s="1" t="s">
        <v>147</v>
      </c>
      <c r="F4" s="1" t="s">
        <v>122</v>
      </c>
      <c r="G4" s="1" t="s">
        <v>148</v>
      </c>
      <c r="H4" s="1" t="s">
        <v>128</v>
      </c>
      <c r="I4" s="1" t="s">
        <v>149</v>
      </c>
      <c r="J4" s="1" t="s">
        <v>130</v>
      </c>
      <c r="K4" s="1" t="s">
        <v>149</v>
      </c>
      <c r="L4" s="1" t="s">
        <v>149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150</v>
      </c>
      <c r="S4" s="1" t="s">
        <v>136</v>
      </c>
      <c r="T4" s="1" t="s">
        <v>137</v>
      </c>
      <c r="U4" s="1" t="s">
        <v>138</v>
      </c>
      <c r="V4" s="1" t="s">
        <v>139</v>
      </c>
    </row>
    <row r="5" s="1" customFormat="1" spans="1:22">
      <c r="A5" s="3">
        <v>999223953433360</v>
      </c>
      <c r="B5" s="1" t="s">
        <v>151</v>
      </c>
      <c r="C5" s="1" t="s">
        <v>152</v>
      </c>
      <c r="D5" s="1" t="s">
        <v>146</v>
      </c>
      <c r="E5" s="1" t="s">
        <v>153</v>
      </c>
      <c r="F5" s="1" t="s">
        <v>126</v>
      </c>
      <c r="G5" s="1" t="s">
        <v>127</v>
      </c>
      <c r="H5" s="1" t="s">
        <v>128</v>
      </c>
      <c r="I5" s="1" t="s">
        <v>154</v>
      </c>
      <c r="J5" s="1" t="s">
        <v>130</v>
      </c>
      <c r="K5" s="1" t="s">
        <v>154</v>
      </c>
      <c r="L5" s="1" t="s">
        <v>154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155</v>
      </c>
      <c r="S5" s="1" t="s">
        <v>136</v>
      </c>
      <c r="T5" s="1" t="s">
        <v>137</v>
      </c>
      <c r="U5" s="1" t="s">
        <v>138</v>
      </c>
      <c r="V5" s="1" t="s">
        <v>139</v>
      </c>
    </row>
    <row r="6" s="1" customFormat="1" spans="1:22">
      <c r="A6" s="3">
        <v>999223935106327</v>
      </c>
      <c r="B6" s="1" t="s">
        <v>156</v>
      </c>
      <c r="C6" s="1" t="s">
        <v>157</v>
      </c>
      <c r="D6" s="1" t="s">
        <v>158</v>
      </c>
      <c r="E6" s="1" t="s">
        <v>40</v>
      </c>
      <c r="F6" s="1" t="s">
        <v>159</v>
      </c>
      <c r="G6" s="1" t="s">
        <v>127</v>
      </c>
      <c r="H6" s="1" t="s">
        <v>128</v>
      </c>
      <c r="I6" s="1" t="s">
        <v>160</v>
      </c>
      <c r="J6" s="1" t="s">
        <v>130</v>
      </c>
      <c r="K6" s="1" t="s">
        <v>160</v>
      </c>
      <c r="L6" s="1" t="s">
        <v>160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161</v>
      </c>
      <c r="S6" s="1" t="s">
        <v>136</v>
      </c>
      <c r="T6" s="1" t="s">
        <v>137</v>
      </c>
      <c r="U6" s="1" t="s">
        <v>138</v>
      </c>
      <c r="V6" s="1" t="s">
        <v>139</v>
      </c>
    </row>
    <row r="7" s="1" customFormat="1" spans="1:22">
      <c r="A7" s="3">
        <v>999223914386016</v>
      </c>
      <c r="B7" s="1" t="s">
        <v>162</v>
      </c>
      <c r="C7" s="1" t="s">
        <v>163</v>
      </c>
      <c r="D7" s="1" t="s">
        <v>146</v>
      </c>
      <c r="E7" s="1" t="s">
        <v>164</v>
      </c>
      <c r="F7" s="1" t="s">
        <v>126</v>
      </c>
      <c r="G7" s="1" t="s">
        <v>148</v>
      </c>
      <c r="H7" s="1" t="s">
        <v>128</v>
      </c>
      <c r="I7" s="1" t="s">
        <v>165</v>
      </c>
      <c r="J7" s="1" t="s">
        <v>130</v>
      </c>
      <c r="K7" s="1" t="s">
        <v>165</v>
      </c>
      <c r="L7" s="1" t="s">
        <v>165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166</v>
      </c>
      <c r="S7" s="1" t="s">
        <v>136</v>
      </c>
      <c r="T7" s="1" t="s">
        <v>137</v>
      </c>
      <c r="U7" s="1" t="s">
        <v>138</v>
      </c>
      <c r="V7" s="1" t="s">
        <v>139</v>
      </c>
    </row>
    <row r="8" s="1" customFormat="1" spans="1:22">
      <c r="A8" s="3">
        <v>999223900345229</v>
      </c>
      <c r="B8" s="1" t="s">
        <v>167</v>
      </c>
      <c r="C8" s="1" t="s">
        <v>168</v>
      </c>
      <c r="D8" s="1" t="s">
        <v>169</v>
      </c>
      <c r="E8" s="1" t="s">
        <v>31</v>
      </c>
      <c r="F8" s="1" t="s">
        <v>126</v>
      </c>
      <c r="G8" s="1" t="s">
        <v>127</v>
      </c>
      <c r="H8" s="1" t="s">
        <v>128</v>
      </c>
      <c r="I8" s="1" t="s">
        <v>170</v>
      </c>
      <c r="J8" s="1" t="s">
        <v>130</v>
      </c>
      <c r="K8" s="1" t="s">
        <v>170</v>
      </c>
      <c r="L8" s="1" t="s">
        <v>170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171</v>
      </c>
      <c r="S8" s="1" t="s">
        <v>136</v>
      </c>
      <c r="T8" s="1" t="s">
        <v>137</v>
      </c>
      <c r="U8" s="1" t="s">
        <v>138</v>
      </c>
      <c r="V8" s="1" t="s">
        <v>139</v>
      </c>
    </row>
    <row r="9" s="1" customFormat="1" spans="1:22">
      <c r="A9" s="3">
        <v>999223657115592</v>
      </c>
      <c r="B9" s="1" t="s">
        <v>172</v>
      </c>
      <c r="C9" s="1" t="s">
        <v>173</v>
      </c>
      <c r="D9" s="1" t="s">
        <v>174</v>
      </c>
      <c r="E9" s="1" t="s">
        <v>70</v>
      </c>
      <c r="F9" s="1" t="s">
        <v>127</v>
      </c>
      <c r="G9" s="1" t="s">
        <v>148</v>
      </c>
      <c r="H9" s="1" t="s">
        <v>128</v>
      </c>
      <c r="I9" s="1" t="s">
        <v>175</v>
      </c>
      <c r="J9" s="1" t="s">
        <v>130</v>
      </c>
      <c r="K9" s="1" t="s">
        <v>175</v>
      </c>
      <c r="L9" s="1" t="s">
        <v>175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176</v>
      </c>
      <c r="S9" s="1" t="s">
        <v>136</v>
      </c>
      <c r="T9" s="1" t="s">
        <v>137</v>
      </c>
      <c r="U9" s="1" t="s">
        <v>138</v>
      </c>
      <c r="V9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2023-05-22T01:12:36Z</dcterms:created>
  <dcterms:modified xsi:type="dcterms:W3CDTF">2023-05-22T01:16:41Z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46CCF4E255C647FE8DF2AE6E5538E711_12</vt:lpwstr>
  </property>
  <property fmtid="{D5CDD505-2E9C-101B-9397-08002B2CF9AE}" pid="3" name="KSOProductBuildVer">
    <vt:lpwstr>2052-11.1.0.14309</vt:lpwstr>
  </property>
</Properties>
</file>