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对账!$1:$24</definedName>
  </definedNames>
  <calcPr calcId="144525"/>
</workbook>
</file>

<file path=xl/sharedStrings.xml><?xml version="1.0" encoding="utf-8"?>
<sst xmlns="http://schemas.openxmlformats.org/spreadsheetml/2006/main" count="429" uniqueCount="186">
  <si>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</si>
  <si>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</si>
  <si>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</si>
  <si>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</si>
  <si>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</si>
  <si>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</si>
  <si>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</si>
  <si>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</si>
  <si>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</si>
  <si>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</si>
  <si>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</si>
  <si>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</si>
  <si>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</si>
  <si>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</si>
  <si>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</si>
  <si>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</si>
  <si>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</si>
  <si>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</si>
  <si>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</si>
  <si>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</si>
  <si>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</si>
  <si>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</si>
  <si>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</si>
  <si>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</si>
  <si>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</si>
  <si>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999223783848476	</t>
  </si>
  <si>
    <t>Ctrip</t>
  </si>
  <si>
    <t>正常</t>
  </si>
  <si>
    <t>[香港]香港九龙酒店(The Kowloon Hotel)(9826444)</t>
  </si>
  <si>
    <t>高级房(至少提前5天预订)(至少连住2晚及以上)&lt;双人入住&gt;&lt;内宾&gt;&lt;无早&gt;</t>
  </si>
  <si>
    <t>CNY</t>
  </si>
  <si>
    <t>LI/XIAOXIA,LIU/GEWEI</t>
  </si>
  <si>
    <t>CA363230523CNY</t>
  </si>
  <si>
    <t>未提现</t>
  </si>
  <si>
    <t>携程开票</t>
  </si>
  <si>
    <t xml:space="preserve">3270253	</t>
  </si>
  <si>
    <t xml:space="preserve">	</t>
  </si>
  <si>
    <t xml:space="preserve">999223813940714	</t>
  </si>
  <si>
    <t>[香港]历山酒店(Hotel Alexandra)(105646626)</t>
  </si>
  <si>
    <t>梅花客房 (城市景观)(至少提前5天预订)(至少连住2晚及以上)&lt;双人入住&gt;&lt;内宾&gt;&lt;无早&gt;</t>
  </si>
  <si>
    <t>SUN/WEN,GAO/YUN</t>
  </si>
  <si>
    <t xml:space="preserve">3279094	</t>
  </si>
  <si>
    <t xml:space="preserve">999223883528787	</t>
  </si>
  <si>
    <t>豪华房(至少提前5天预订)(至少连住2晚及以上)&lt;双人入住&gt;&lt;内宾&gt;&lt;无早&gt;</t>
  </si>
  <si>
    <t>Wu/Manman,Pan/Wusitong</t>
  </si>
  <si>
    <t xml:space="preserve">3298346	</t>
  </si>
  <si>
    <t xml:space="preserve">999223900174292	</t>
  </si>
  <si>
    <t>YANG/YUHONG,HAKANSSON/TROY</t>
  </si>
  <si>
    <t xml:space="preserve">3302103	</t>
  </si>
  <si>
    <t xml:space="preserve">999223901779142	</t>
  </si>
  <si>
    <t>YANG/YUJIAO</t>
  </si>
  <si>
    <t xml:space="preserve">3302559	</t>
  </si>
  <si>
    <t xml:space="preserve">999223906124725	</t>
  </si>
  <si>
    <t>[香港]香港九龙海逸君绰酒店(Harbour Grand Kowloon)(17095949)</t>
  </si>
  <si>
    <t>高级客房(至少连住2晚及以上)&lt;特惠&gt;&lt;双人入住&gt;&lt;内宾&gt;&lt;无早&gt;</t>
  </si>
  <si>
    <t>JIA/XIAOCHEN</t>
  </si>
  <si>
    <t xml:space="preserve">3304253	</t>
  </si>
  <si>
    <t xml:space="preserve">999223946792445	</t>
  </si>
  <si>
    <t>方块客房 (城市景观)(至少提前5天预订)(至少连住2晚及以上)&lt;双人入住&gt;&lt;内宾&gt;&lt;无早&gt;</t>
  </si>
  <si>
    <t>XU/HUANGJIA,WANG/MINGDONG</t>
  </si>
  <si>
    <t xml:space="preserve">3310766	</t>
  </si>
  <si>
    <t xml:space="preserve">999223956728050	</t>
  </si>
  <si>
    <t>[深圳]深圳中洲圣廷苑酒店(70183334)</t>
  </si>
  <si>
    <t>高级双床房&lt;双人入住&gt;&lt;内宾&gt;&lt;预付&gt;&lt;无早&gt;</t>
  </si>
  <si>
    <t>肖航</t>
  </si>
  <si>
    <t xml:space="preserve">3312987	</t>
  </si>
  <si>
    <t xml:space="preserve">2087599	</t>
  </si>
  <si>
    <t xml:space="preserve">999223967501294	</t>
  </si>
  <si>
    <t>[梅州]梅州白天鹅迎宾馆(100697959)</t>
  </si>
  <si>
    <t>商务江景双床房&lt;超值特惠&gt;&lt;双人入住&gt;&lt;日历房套餐高价值&gt;&lt;单早&gt;&lt;新酒店礼盒&gt;</t>
  </si>
  <si>
    <t>方静波</t>
  </si>
  <si>
    <t xml:space="preserve">999224029266849	</t>
  </si>
  <si>
    <t>[梅州]梅州麓湖山酒店(67856423)</t>
  </si>
  <si>
    <t>豪华大床房&lt;双人入住&gt;&lt;升级特惠&gt;&lt;双早&gt;&lt;新高价值日历房套餐&gt;&lt;新酒店礼盒&gt;</t>
  </si>
  <si>
    <t>叶曙彰</t>
  </si>
  <si>
    <t xml:space="preserve">2410428	</t>
  </si>
  <si>
    <t xml:space="preserve">24030802086	</t>
  </si>
  <si>
    <t>商务江景大床房&lt;特惠促销&gt;&lt;双人入住&gt;&lt;双早&gt;&lt;日历房套餐高价值&gt;&lt;新酒店礼盒&gt;</t>
  </si>
  <si>
    <t>李晓琴</t>
  </si>
  <si>
    <t xml:space="preserve">999224042947402	</t>
  </si>
  <si>
    <t>[北京]北京雅诗阁盛世博瑞服务公寓(68393305)</t>
  </si>
  <si>
    <t>豪华行政单房公寓&lt;双人入住&gt;&lt;内宾&gt;&lt;预付&gt;&lt;双早&gt;</t>
  </si>
  <si>
    <t>代春玉</t>
  </si>
  <si>
    <t xml:space="preserve">3338124	</t>
  </si>
  <si>
    <t xml:space="preserve">77742SE018865	</t>
  </si>
  <si>
    <t xml:space="preserve">999224046101238	</t>
  </si>
  <si>
    <t>[北京]北京千禧大酒店(9881984)</t>
  </si>
  <si>
    <t>高级大床房&lt;双人入住&gt;&lt;内宾&gt;&lt;预付&gt;&lt;无早&gt;</t>
  </si>
  <si>
    <t>王博文</t>
  </si>
  <si>
    <t xml:space="preserve">3339201	</t>
  </si>
  <si>
    <t>，</t>
  </si>
  <si>
    <t>999223967501294</t>
  </si>
  <si>
    <t>202305231003030068</t>
  </si>
  <si>
    <t>一开始录错代理携程汇智国内</t>
  </si>
  <si>
    <t>999224029266849</t>
  </si>
  <si>
    <t>202305061852410069</t>
  </si>
  <si>
    <t>202305062048220076</t>
  </si>
  <si>
    <t>A230523093430481</t>
  </si>
  <si>
    <t>A230523093534481</t>
  </si>
  <si>
    <t>房集：i230523103641 970.2元</t>
  </si>
  <si>
    <t>CNY / HKD 当前参考汇率: 1.110918446</t>
  </si>
  <si>
    <t>总计：21460.46 CNY/
23840.82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</si>
  <si>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</si>
  <si>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</si>
  <si>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</si>
  <si>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</si>
  <si>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</si>
  <si>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</si>
  <si>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</si>
  <si>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</si>
  <si>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</si>
  <si>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</si>
  <si>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</si>
  <si>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</si>
  <si>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</si>
  <si>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</si>
  <si>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</si>
  <si>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</si>
  <si>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</si>
  <si>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</si>
  <si>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</si>
  <si>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2023-05-07</t>
  </si>
  <si>
    <t>3339201</t>
  </si>
  <si>
    <t>北京千禧大酒店</t>
  </si>
  <si>
    <t>2023-05-08</t>
  </si>
  <si>
    <t>退房日周结</t>
  </si>
  <si>
    <t>864.56</t>
  </si>
  <si>
    <t>RMB</t>
  </si>
  <si>
    <t>0</t>
  </si>
  <si>
    <t>0.00</t>
  </si>
  <si>
    <t>携程国内直连(DD)</t>
  </si>
  <si>
    <t>01.011249</t>
  </si>
  <si>
    <t>2023-05-07 22:12:32</t>
  </si>
  <si>
    <t>否</t>
  </si>
  <si>
    <t>汇智国际旅游发展有限公司</t>
  </si>
  <si>
    <t>直连</t>
  </si>
  <si>
    <t>中国</t>
  </si>
  <si>
    <t>2023-05-01</t>
  </si>
  <si>
    <t>3312987</t>
  </si>
  <si>
    <t>深圳中洲圣廷苑酒店</t>
  </si>
  <si>
    <t>452.48</t>
  </si>
  <si>
    <t>2023-05-01 18:23:51</t>
  </si>
  <si>
    <t>3310766</t>
  </si>
  <si>
    <t>历山酒店</t>
  </si>
  <si>
    <t>XU HUANGJIA,WANG MINGDONG</t>
  </si>
  <si>
    <t>2023-05-06</t>
  </si>
  <si>
    <t>2814.00</t>
  </si>
  <si>
    <t>2023-05-03 15:04:14</t>
  </si>
  <si>
    <t>直采</t>
  </si>
  <si>
    <t>2023-04-29</t>
  </si>
  <si>
    <t>3304253</t>
  </si>
  <si>
    <t>香港九龙海逸君绰酒店</t>
  </si>
  <si>
    <t>JIA XIAOCHEN</t>
  </si>
  <si>
    <t>2023-05-05</t>
  </si>
  <si>
    <t>2776.00</t>
  </si>
  <si>
    <t>2023-04-29 13:32:35</t>
  </si>
  <si>
    <t>2023-04-28</t>
  </si>
  <si>
    <t>3302559</t>
  </si>
  <si>
    <t>香港九龙酒店</t>
  </si>
  <si>
    <t>YANG YUJIAO</t>
  </si>
  <si>
    <t>2023-05-04</t>
  </si>
  <si>
    <t>3734.00</t>
  </si>
  <si>
    <t>2023-04-30 17:18:04</t>
  </si>
  <si>
    <t>3302103</t>
  </si>
  <si>
    <t>YANG YUHONG,HAKANSSON TROY</t>
  </si>
  <si>
    <t>2049.00</t>
  </si>
  <si>
    <t>2023-04-30 17:31:46</t>
  </si>
  <si>
    <t>2023-04-27</t>
  </si>
  <si>
    <t>3298346</t>
  </si>
  <si>
    <t>Wu Manman,Pan Wusitong</t>
  </si>
  <si>
    <t>2030.00</t>
  </si>
  <si>
    <t>2023-04-29 09:06:45</t>
  </si>
  <si>
    <t>2023-04-23</t>
  </si>
  <si>
    <t>3279094</t>
  </si>
  <si>
    <t>SUN WEN,GAO YUN</t>
  </si>
  <si>
    <t>1352.00</t>
  </si>
  <si>
    <t>2023-04-25 16:19:46</t>
  </si>
  <si>
    <t>2023-04-22</t>
  </si>
  <si>
    <t>3270253</t>
  </si>
  <si>
    <t>LI XIAOXIA,LIU GEWEI</t>
  </si>
  <si>
    <t>3487.00</t>
  </si>
  <si>
    <t>2023-04-25 11:27:27</t>
  </si>
  <si>
    <t>3338124</t>
  </si>
  <si>
    <t>北京雅诗阁山水文园服务公寓</t>
  </si>
  <si>
    <t>931.22</t>
  </si>
  <si>
    <t>2023-05-07 18:18:06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</si>
</sst>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5" applyNumberFormat="0" applyAlignment="0" applyProtection="0">
      <alignment vertical="center"/>
    </xf>
    <xf numFmtId="0" fontId="16" fillId="11" borderId="1" applyNumberFormat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14" fontId="0" fillId="0" borderId="0" xfId="0" applyNumberFormat="1" applyFont="1" applyFill="1" applyAlignment="1">
      <alignment vertical="center"/>
    </xf>
    <xf numFmtId="176" fontId="0" fillId="0" borderId="0" xfId="0" applyNumberFormat="1" applyFont="1" applyFill="1" applyAlignment="1">
      <alignment vertical="center"/>
    </xf>
    <xf numFmtId="22" fontId="0" fillId="0" borderId="0" xfId="0" applyNumberFormat="1" applyFont="1" applyFill="1" applyAlignment="1">
      <alignment vertical="center"/>
    </xf>
    <xf numFmtId="0" fontId="0" fillId="0" borderId="0" xfId="0" applyNumberFormat="1" applyFont="1" applyFill="1" applyAlignment="1" quotePrefix="1">
      <alignment vertical="center"/>
    </xf>
    <xf numFmtId="0" fontId="0" fillId="0" borderId="0" xfId="0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29</xdr:row>
      <xdr:rowOff>0</xdr:rowOff>
    </xdr:from>
    <xdr:to>
      <xdr:col>15</xdr:col>
      <xdr:colOff>342900</xdr:colOff>
      <xdr:row>54</xdr:row>
      <xdr:rowOff>38100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4972050"/>
          <a:ext cx="10991850" cy="43243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4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45050</v>
      </c>
      <c r="G2" s="6">
        <v>45054</v>
      </c>
      <c r="H2" s="4">
        <v>1</v>
      </c>
      <c r="I2" s="4">
        <v>4</v>
      </c>
      <c r="J2" s="4">
        <v>4</v>
      </c>
      <c r="K2" s="4" t="s">
        <v>30</v>
      </c>
      <c r="L2" s="4">
        <v>3487</v>
      </c>
      <c r="M2" s="4">
        <v>3487</v>
      </c>
      <c r="N2" s="4" t="s">
        <v>31</v>
      </c>
      <c r="O2" s="4" t="s">
        <v>32</v>
      </c>
      <c r="P2" s="4" t="s">
        <v>33</v>
      </c>
      <c r="Q2" s="4">
        <v>0</v>
      </c>
      <c r="R2" s="8">
        <v>45038</v>
      </c>
      <c r="S2" s="6">
        <v>45069</v>
      </c>
      <c r="T2" s="4" t="s">
        <v>34</v>
      </c>
      <c r="U2" s="4">
        <v>3487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45052</v>
      </c>
      <c r="G3" s="6">
        <v>45054</v>
      </c>
      <c r="H3" s="4">
        <v>1</v>
      </c>
      <c r="I3" s="4">
        <v>2</v>
      </c>
      <c r="J3" s="4">
        <v>2</v>
      </c>
      <c r="K3" s="4" t="s">
        <v>30</v>
      </c>
      <c r="L3" s="4">
        <v>1352</v>
      </c>
      <c r="M3" s="4">
        <v>1352</v>
      </c>
      <c r="N3" s="4" t="s">
        <v>40</v>
      </c>
      <c r="O3" s="4" t="s">
        <v>32</v>
      </c>
      <c r="P3" s="4" t="s">
        <v>33</v>
      </c>
      <c r="Q3" s="4">
        <v>0</v>
      </c>
      <c r="R3" s="8">
        <v>45039</v>
      </c>
      <c r="S3" s="6">
        <v>45069</v>
      </c>
      <c r="T3" s="4" t="s">
        <v>34</v>
      </c>
      <c r="U3" s="4">
        <v>1352</v>
      </c>
      <c r="V3" s="4">
        <v>0</v>
      </c>
      <c r="W3" s="4">
        <v>0</v>
      </c>
      <c r="X3" s="4" t="s">
        <v>41</v>
      </c>
      <c r="Y3" s="4" t="s">
        <v>36</v>
      </c>
    </row>
    <row r="4" s="4" customFormat="1" spans="1:25">
      <c r="A4" s="4" t="s">
        <v>42</v>
      </c>
      <c r="B4" s="4" t="s">
        <v>26</v>
      </c>
      <c r="C4" s="4" t="s">
        <v>27</v>
      </c>
      <c r="D4" s="4" t="s">
        <v>28</v>
      </c>
      <c r="E4" s="4" t="s">
        <v>43</v>
      </c>
      <c r="F4" s="6">
        <v>45052</v>
      </c>
      <c r="G4" s="6">
        <v>45054</v>
      </c>
      <c r="H4" s="4">
        <v>1</v>
      </c>
      <c r="I4" s="4">
        <v>2</v>
      </c>
      <c r="J4" s="4">
        <v>2</v>
      </c>
      <c r="K4" s="4" t="s">
        <v>30</v>
      </c>
      <c r="L4" s="4">
        <v>2030</v>
      </c>
      <c r="M4" s="4">
        <v>2030</v>
      </c>
      <c r="N4" s="4" t="s">
        <v>44</v>
      </c>
      <c r="O4" s="4" t="s">
        <v>32</v>
      </c>
      <c r="P4" s="4" t="s">
        <v>33</v>
      </c>
      <c r="Q4" s="4">
        <v>0</v>
      </c>
      <c r="R4" s="8">
        <v>45043</v>
      </c>
      <c r="S4" s="6">
        <v>45069</v>
      </c>
      <c r="T4" s="4" t="s">
        <v>34</v>
      </c>
      <c r="U4" s="4">
        <v>2030</v>
      </c>
      <c r="V4" s="4">
        <v>0</v>
      </c>
      <c r="W4" s="4">
        <v>0</v>
      </c>
      <c r="X4" s="4" t="s">
        <v>45</v>
      </c>
      <c r="Y4" s="4" t="s">
        <v>36</v>
      </c>
    </row>
    <row r="5" s="4" customFormat="1" spans="1:25">
      <c r="A5" s="4" t="s">
        <v>46</v>
      </c>
      <c r="B5" s="4" t="s">
        <v>26</v>
      </c>
      <c r="C5" s="4" t="s">
        <v>27</v>
      </c>
      <c r="D5" s="4" t="s">
        <v>28</v>
      </c>
      <c r="E5" s="4" t="s">
        <v>43</v>
      </c>
      <c r="F5" s="6">
        <v>45052</v>
      </c>
      <c r="G5" s="6">
        <v>45054</v>
      </c>
      <c r="H5" s="4">
        <v>1</v>
      </c>
      <c r="I5" s="4">
        <v>2</v>
      </c>
      <c r="J5" s="4">
        <v>2</v>
      </c>
      <c r="K5" s="4" t="s">
        <v>30</v>
      </c>
      <c r="L5" s="4">
        <v>2049</v>
      </c>
      <c r="M5" s="4">
        <v>2049</v>
      </c>
      <c r="N5" s="4" t="s">
        <v>47</v>
      </c>
      <c r="O5" s="4" t="s">
        <v>32</v>
      </c>
      <c r="P5" s="4" t="s">
        <v>33</v>
      </c>
      <c r="Q5" s="4">
        <v>0</v>
      </c>
      <c r="R5" s="8">
        <v>45044</v>
      </c>
      <c r="S5" s="6">
        <v>45069</v>
      </c>
      <c r="T5" s="4" t="s">
        <v>34</v>
      </c>
      <c r="U5" s="4">
        <v>2049</v>
      </c>
      <c r="V5" s="4">
        <v>0</v>
      </c>
      <c r="W5" s="4">
        <v>0</v>
      </c>
      <c r="X5" s="4" t="s">
        <v>48</v>
      </c>
      <c r="Y5" s="4" t="s">
        <v>36</v>
      </c>
    </row>
    <row r="6" s="4" customFormat="1" spans="1:25">
      <c r="A6" s="4" t="s">
        <v>49</v>
      </c>
      <c r="B6" s="4" t="s">
        <v>26</v>
      </c>
      <c r="C6" s="4" t="s">
        <v>27</v>
      </c>
      <c r="D6" s="4" t="s">
        <v>28</v>
      </c>
      <c r="E6" s="4" t="s">
        <v>29</v>
      </c>
      <c r="F6" s="6">
        <v>45050</v>
      </c>
      <c r="G6" s="6">
        <v>45054</v>
      </c>
      <c r="H6" s="4">
        <v>1</v>
      </c>
      <c r="I6" s="4">
        <v>4</v>
      </c>
      <c r="J6" s="4">
        <v>4</v>
      </c>
      <c r="K6" s="4" t="s">
        <v>30</v>
      </c>
      <c r="L6" s="4">
        <v>3734</v>
      </c>
      <c r="M6" s="4">
        <v>3734</v>
      </c>
      <c r="N6" s="4" t="s">
        <v>50</v>
      </c>
      <c r="O6" s="4" t="s">
        <v>32</v>
      </c>
      <c r="P6" s="4" t="s">
        <v>33</v>
      </c>
      <c r="Q6" s="4">
        <v>0</v>
      </c>
      <c r="R6" s="8">
        <v>45044</v>
      </c>
      <c r="S6" s="6">
        <v>45069</v>
      </c>
      <c r="T6" s="4" t="s">
        <v>34</v>
      </c>
      <c r="U6" s="4">
        <v>3734</v>
      </c>
      <c r="V6" s="4">
        <v>0</v>
      </c>
      <c r="W6" s="4">
        <v>0</v>
      </c>
      <c r="X6" s="4" t="s">
        <v>51</v>
      </c>
      <c r="Y6" s="4" t="s">
        <v>36</v>
      </c>
    </row>
    <row r="7" s="4" customFormat="1" spans="1:25">
      <c r="A7" s="4" t="s">
        <v>52</v>
      </c>
      <c r="B7" s="4" t="s">
        <v>26</v>
      </c>
      <c r="C7" s="4" t="s">
        <v>27</v>
      </c>
      <c r="D7" s="4" t="s">
        <v>53</v>
      </c>
      <c r="E7" s="4" t="s">
        <v>54</v>
      </c>
      <c r="F7" s="6">
        <v>45051</v>
      </c>
      <c r="G7" s="6">
        <v>45054</v>
      </c>
      <c r="H7" s="4">
        <v>1</v>
      </c>
      <c r="I7" s="4">
        <v>3</v>
      </c>
      <c r="J7" s="4">
        <v>3</v>
      </c>
      <c r="K7" s="4" t="s">
        <v>30</v>
      </c>
      <c r="L7" s="4">
        <v>2776</v>
      </c>
      <c r="M7" s="4">
        <v>2776</v>
      </c>
      <c r="N7" s="4" t="s">
        <v>55</v>
      </c>
      <c r="O7" s="4" t="s">
        <v>32</v>
      </c>
      <c r="P7" s="4" t="s">
        <v>33</v>
      </c>
      <c r="Q7" s="4">
        <v>0</v>
      </c>
      <c r="R7" s="8">
        <v>45045</v>
      </c>
      <c r="S7" s="6">
        <v>45069</v>
      </c>
      <c r="T7" s="4" t="s">
        <v>34</v>
      </c>
      <c r="U7" s="4">
        <v>2776</v>
      </c>
      <c r="V7" s="4">
        <v>0</v>
      </c>
      <c r="W7" s="4">
        <v>0</v>
      </c>
      <c r="X7" s="4" t="s">
        <v>56</v>
      </c>
      <c r="Y7" s="4" t="s">
        <v>36</v>
      </c>
    </row>
    <row r="8" s="4" customFormat="1" spans="1:25">
      <c r="A8" s="4" t="s">
        <v>57</v>
      </c>
      <c r="B8" s="4" t="s">
        <v>26</v>
      </c>
      <c r="C8" s="4" t="s">
        <v>27</v>
      </c>
      <c r="D8" s="4" t="s">
        <v>38</v>
      </c>
      <c r="E8" s="4" t="s">
        <v>58</v>
      </c>
      <c r="F8" s="6">
        <v>45052</v>
      </c>
      <c r="G8" s="6">
        <v>45054</v>
      </c>
      <c r="H8" s="4">
        <v>2</v>
      </c>
      <c r="I8" s="4">
        <v>2</v>
      </c>
      <c r="J8" s="4">
        <v>4</v>
      </c>
      <c r="K8" s="4" t="s">
        <v>30</v>
      </c>
      <c r="L8" s="4">
        <v>2814</v>
      </c>
      <c r="M8" s="4">
        <v>2814</v>
      </c>
      <c r="N8" s="4" t="s">
        <v>59</v>
      </c>
      <c r="O8" s="4" t="s">
        <v>32</v>
      </c>
      <c r="P8" s="4" t="s">
        <v>33</v>
      </c>
      <c r="Q8" s="4">
        <v>0</v>
      </c>
      <c r="R8" s="8">
        <v>45047</v>
      </c>
      <c r="S8" s="6">
        <v>45069</v>
      </c>
      <c r="T8" s="4" t="s">
        <v>34</v>
      </c>
      <c r="U8" s="4">
        <v>2814</v>
      </c>
      <c r="V8" s="4">
        <v>0</v>
      </c>
      <c r="W8" s="4">
        <v>0</v>
      </c>
      <c r="X8" s="4" t="s">
        <v>60</v>
      </c>
      <c r="Y8" s="4" t="s">
        <v>36</v>
      </c>
    </row>
    <row r="9" s="4" customFormat="1" spans="1:25">
      <c r="A9" s="4" t="s">
        <v>61</v>
      </c>
      <c r="B9" s="4" t="s">
        <v>26</v>
      </c>
      <c r="C9" s="4" t="s">
        <v>27</v>
      </c>
      <c r="D9" s="4" t="s">
        <v>62</v>
      </c>
      <c r="E9" s="4" t="s">
        <v>63</v>
      </c>
      <c r="F9" s="6">
        <v>45053</v>
      </c>
      <c r="G9" s="6">
        <v>45054</v>
      </c>
      <c r="H9" s="4">
        <v>1</v>
      </c>
      <c r="I9" s="4">
        <v>1</v>
      </c>
      <c r="J9" s="4">
        <v>1</v>
      </c>
      <c r="K9" s="4" t="s">
        <v>30</v>
      </c>
      <c r="L9" s="4">
        <v>452.48</v>
      </c>
      <c r="M9" s="4">
        <v>452.48</v>
      </c>
      <c r="N9" s="4" t="s">
        <v>64</v>
      </c>
      <c r="O9" s="4" t="s">
        <v>32</v>
      </c>
      <c r="P9" s="4" t="s">
        <v>33</v>
      </c>
      <c r="Q9" s="4">
        <v>0</v>
      </c>
      <c r="R9" s="8">
        <v>45047</v>
      </c>
      <c r="S9" s="6">
        <v>45069</v>
      </c>
      <c r="T9" s="4" t="s">
        <v>34</v>
      </c>
      <c r="U9" s="4">
        <v>452.48</v>
      </c>
      <c r="V9" s="4">
        <v>0</v>
      </c>
      <c r="W9" s="4">
        <v>0</v>
      </c>
      <c r="X9" s="4" t="s">
        <v>65</v>
      </c>
      <c r="Y9" s="4" t="s">
        <v>66</v>
      </c>
    </row>
    <row r="10" s="4" customFormat="1" spans="1:25">
      <c r="A10" s="4" t="s">
        <v>67</v>
      </c>
      <c r="B10" s="4" t="s">
        <v>26</v>
      </c>
      <c r="C10" s="4" t="s">
        <v>27</v>
      </c>
      <c r="D10" s="4" t="s">
        <v>68</v>
      </c>
      <c r="E10" s="4" t="s">
        <v>69</v>
      </c>
      <c r="F10" s="6">
        <v>45053</v>
      </c>
      <c r="G10" s="6">
        <v>45054</v>
      </c>
      <c r="H10" s="4">
        <v>1</v>
      </c>
      <c r="I10" s="4">
        <v>1</v>
      </c>
      <c r="J10" s="4">
        <v>1</v>
      </c>
      <c r="K10" s="4" t="s">
        <v>30</v>
      </c>
      <c r="L10" s="4">
        <v>294</v>
      </c>
      <c r="M10" s="4">
        <v>294</v>
      </c>
      <c r="N10" s="4" t="s">
        <v>70</v>
      </c>
      <c r="O10" s="4" t="s">
        <v>32</v>
      </c>
      <c r="P10" s="4" t="s">
        <v>33</v>
      </c>
      <c r="Q10" s="4">
        <v>0</v>
      </c>
      <c r="R10" s="8">
        <v>45048</v>
      </c>
      <c r="S10" s="6">
        <v>45069</v>
      </c>
      <c r="T10" s="4" t="s">
        <v>34</v>
      </c>
      <c r="U10" s="4">
        <v>294</v>
      </c>
      <c r="V10" s="4">
        <v>0</v>
      </c>
      <c r="W10" s="4">
        <v>0</v>
      </c>
      <c r="X10" s="4" t="s">
        <v>36</v>
      </c>
      <c r="Y10" s="4" t="s">
        <v>36</v>
      </c>
    </row>
    <row r="11" s="4" customFormat="1" spans="1:25">
      <c r="A11" s="4" t="s">
        <v>71</v>
      </c>
      <c r="B11" s="4" t="s">
        <v>26</v>
      </c>
      <c r="C11" s="4" t="s">
        <v>27</v>
      </c>
      <c r="D11" s="4" t="s">
        <v>72</v>
      </c>
      <c r="E11" s="4" t="s">
        <v>73</v>
      </c>
      <c r="F11" s="6">
        <v>45053</v>
      </c>
      <c r="G11" s="6">
        <v>45054</v>
      </c>
      <c r="H11" s="4">
        <v>1</v>
      </c>
      <c r="I11" s="4">
        <v>1</v>
      </c>
      <c r="J11" s="4">
        <v>1</v>
      </c>
      <c r="K11" s="4" t="s">
        <v>30</v>
      </c>
      <c r="L11" s="4">
        <v>375.2</v>
      </c>
      <c r="M11" s="4">
        <v>375.2</v>
      </c>
      <c r="N11" s="4" t="s">
        <v>74</v>
      </c>
      <c r="O11" s="4" t="s">
        <v>32</v>
      </c>
      <c r="P11" s="4" t="s">
        <v>33</v>
      </c>
      <c r="Q11" s="4">
        <v>0</v>
      </c>
      <c r="R11" s="8">
        <v>45052</v>
      </c>
      <c r="S11" s="6">
        <v>45069</v>
      </c>
      <c r="T11" s="4" t="s">
        <v>34</v>
      </c>
      <c r="U11" s="4">
        <v>375.2</v>
      </c>
      <c r="V11" s="4">
        <v>0</v>
      </c>
      <c r="W11" s="4">
        <v>0</v>
      </c>
      <c r="X11" s="4" t="s">
        <v>36</v>
      </c>
      <c r="Y11" s="4" t="s">
        <v>75</v>
      </c>
    </row>
    <row r="12" s="4" customFormat="1" spans="1:25">
      <c r="A12" s="4" t="s">
        <v>76</v>
      </c>
      <c r="B12" s="4" t="s">
        <v>26</v>
      </c>
      <c r="C12" s="4" t="s">
        <v>27</v>
      </c>
      <c r="D12" s="4" t="s">
        <v>68</v>
      </c>
      <c r="E12" s="4" t="s">
        <v>77</v>
      </c>
      <c r="F12" s="6">
        <v>45053</v>
      </c>
      <c r="G12" s="6">
        <v>45054</v>
      </c>
      <c r="H12" s="4">
        <v>1</v>
      </c>
      <c r="I12" s="4">
        <v>1</v>
      </c>
      <c r="J12" s="4">
        <v>1</v>
      </c>
      <c r="K12" s="4" t="s">
        <v>30</v>
      </c>
      <c r="L12" s="4">
        <v>301</v>
      </c>
      <c r="M12" s="4">
        <v>301</v>
      </c>
      <c r="N12" s="4" t="s">
        <v>78</v>
      </c>
      <c r="O12" s="4" t="s">
        <v>32</v>
      </c>
      <c r="P12" s="4" t="s">
        <v>33</v>
      </c>
      <c r="Q12" s="4">
        <v>0</v>
      </c>
      <c r="R12" s="8">
        <v>45052</v>
      </c>
      <c r="S12" s="6">
        <v>45069</v>
      </c>
      <c r="T12" s="4" t="s">
        <v>34</v>
      </c>
      <c r="U12" s="4">
        <v>301</v>
      </c>
      <c r="V12" s="4">
        <v>0</v>
      </c>
      <c r="W12" s="4">
        <v>0</v>
      </c>
      <c r="X12" s="4" t="s">
        <v>36</v>
      </c>
      <c r="Y12" s="4" t="s">
        <v>36</v>
      </c>
    </row>
    <row r="13" s="4" customFormat="1" spans="1:25">
      <c r="A13" s="4" t="s">
        <v>79</v>
      </c>
      <c r="B13" s="4" t="s">
        <v>26</v>
      </c>
      <c r="C13" s="4" t="s">
        <v>27</v>
      </c>
      <c r="D13" s="4" t="s">
        <v>80</v>
      </c>
      <c r="E13" s="4" t="s">
        <v>81</v>
      </c>
      <c r="F13" s="6">
        <v>45053</v>
      </c>
      <c r="G13" s="6">
        <v>45054</v>
      </c>
      <c r="H13" s="4">
        <v>1</v>
      </c>
      <c r="I13" s="4">
        <v>1</v>
      </c>
      <c r="J13" s="4">
        <v>1</v>
      </c>
      <c r="K13" s="4" t="s">
        <v>30</v>
      </c>
      <c r="L13" s="4">
        <v>931.22</v>
      </c>
      <c r="M13" s="4">
        <v>931.22</v>
      </c>
      <c r="N13" s="4" t="s">
        <v>82</v>
      </c>
      <c r="O13" s="4" t="s">
        <v>32</v>
      </c>
      <c r="P13" s="4" t="s">
        <v>33</v>
      </c>
      <c r="Q13" s="4">
        <v>0</v>
      </c>
      <c r="R13" s="8">
        <v>45053</v>
      </c>
      <c r="S13" s="6">
        <v>45069</v>
      </c>
      <c r="T13" s="4" t="s">
        <v>34</v>
      </c>
      <c r="U13" s="4">
        <v>931.22</v>
      </c>
      <c r="V13" s="4">
        <v>0</v>
      </c>
      <c r="W13" s="4">
        <v>0</v>
      </c>
      <c r="X13" s="4" t="s">
        <v>83</v>
      </c>
      <c r="Y13" s="4" t="s">
        <v>84</v>
      </c>
    </row>
    <row r="14" s="4" customFormat="1" spans="1:25">
      <c r="A14" s="4" t="s">
        <v>85</v>
      </c>
      <c r="B14" s="4" t="s">
        <v>26</v>
      </c>
      <c r="C14" s="4" t="s">
        <v>27</v>
      </c>
      <c r="D14" s="4" t="s">
        <v>86</v>
      </c>
      <c r="E14" s="4" t="s">
        <v>87</v>
      </c>
      <c r="F14" s="6">
        <v>45053</v>
      </c>
      <c r="G14" s="6">
        <v>45054</v>
      </c>
      <c r="H14" s="4">
        <v>1</v>
      </c>
      <c r="I14" s="4">
        <v>1</v>
      </c>
      <c r="J14" s="4">
        <v>1</v>
      </c>
      <c r="K14" s="4" t="s">
        <v>30</v>
      </c>
      <c r="L14" s="4">
        <v>864.56</v>
      </c>
      <c r="M14" s="4">
        <v>864.56</v>
      </c>
      <c r="N14" s="4" t="s">
        <v>88</v>
      </c>
      <c r="O14" s="4" t="s">
        <v>32</v>
      </c>
      <c r="P14" s="4" t="s">
        <v>33</v>
      </c>
      <c r="Q14" s="4">
        <v>0</v>
      </c>
      <c r="R14" s="8">
        <v>45053</v>
      </c>
      <c r="S14" s="6">
        <v>45069</v>
      </c>
      <c r="T14" s="4" t="s">
        <v>34</v>
      </c>
      <c r="U14" s="4">
        <v>864.56</v>
      </c>
      <c r="V14" s="4">
        <v>0</v>
      </c>
      <c r="W14" s="4">
        <v>0</v>
      </c>
      <c r="X14" s="4" t="s">
        <v>89</v>
      </c>
      <c r="Y14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4"/>
  <sheetViews>
    <sheetView tabSelected="1" workbookViewId="0">
      <selection activeCell="A20" sqref="A20:D24"/>
    </sheetView>
  </sheetViews>
  <sheetFormatPr defaultColWidth="9" defaultRowHeight="13.5"/>
  <cols>
    <col min="1" max="1" width="12.625" style="4"/>
    <col min="2" max="4" width="9.375" style="4"/>
    <col min="5" max="16358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90</v>
      </c>
    </row>
    <row r="2" s="4" customFormat="1" spans="1:9">
      <c r="A2" s="5">
        <v>999223783848476</v>
      </c>
      <c r="B2" s="6">
        <v>45050</v>
      </c>
      <c r="C2" s="6">
        <v>45054</v>
      </c>
      <c r="D2" s="4">
        <v>3487</v>
      </c>
      <c r="E2" s="4" t="str">
        <f>VLOOKUP(A2,HOP!A:L,12,0)</f>
        <v>3487.00</v>
      </c>
      <c r="F2" s="4" t="str">
        <f>VLOOKUP(A2,HOP!A:C,3,0)</f>
        <v>3270253</v>
      </c>
      <c r="G2" s="4">
        <f>D2-E2</f>
        <v>0</v>
      </c>
      <c r="H2" s="4" t="str">
        <f>$H$1&amp;F2</f>
        <v>，3270253</v>
      </c>
      <c r="I2" s="4" t="str">
        <f>VLOOKUP(A2,HOP!A:U,21,0)</f>
        <v>直采</v>
      </c>
    </row>
    <row r="3" s="4" customFormat="1" spans="1:9">
      <c r="A3" s="5">
        <v>999223813940714</v>
      </c>
      <c r="B3" s="6">
        <v>45052</v>
      </c>
      <c r="C3" s="6">
        <v>45054</v>
      </c>
      <c r="D3" s="4">
        <v>1352</v>
      </c>
      <c r="E3" s="4" t="str">
        <f>VLOOKUP(A3,HOP!A:L,12,0)</f>
        <v>1352.00</v>
      </c>
      <c r="F3" s="4" t="str">
        <f>VLOOKUP(A3,HOP!A:C,3,0)</f>
        <v>3279094</v>
      </c>
      <c r="G3" s="4">
        <f t="shared" ref="G3:G14" si="0">D3-E3</f>
        <v>0</v>
      </c>
      <c r="H3" s="4" t="str">
        <f t="shared" ref="H3:H14" si="1">$H$1&amp;F3</f>
        <v>，3279094</v>
      </c>
      <c r="I3" s="4" t="str">
        <f>VLOOKUP(A3,HOP!A:U,21,0)</f>
        <v>直采</v>
      </c>
    </row>
    <row r="4" s="4" customFormat="1" spans="1:9">
      <c r="A4" s="5">
        <v>999223883528787</v>
      </c>
      <c r="B4" s="6">
        <v>45052</v>
      </c>
      <c r="C4" s="6">
        <v>45054</v>
      </c>
      <c r="D4" s="4">
        <v>2030</v>
      </c>
      <c r="E4" s="4" t="str">
        <f>VLOOKUP(A4,HOP!A:L,12,0)</f>
        <v>2030.00</v>
      </c>
      <c r="F4" s="4" t="str">
        <f>VLOOKUP(A4,HOP!A:C,3,0)</f>
        <v>3298346</v>
      </c>
      <c r="G4" s="4">
        <f t="shared" si="0"/>
        <v>0</v>
      </c>
      <c r="H4" s="4" t="str">
        <f t="shared" si="1"/>
        <v>，3298346</v>
      </c>
      <c r="I4" s="4" t="str">
        <f>VLOOKUP(A4,HOP!A:U,21,0)</f>
        <v>直采</v>
      </c>
    </row>
    <row r="5" s="4" customFormat="1" spans="1:9">
      <c r="A5" s="5">
        <v>999223900174292</v>
      </c>
      <c r="B5" s="6">
        <v>45052</v>
      </c>
      <c r="C5" s="6">
        <v>45054</v>
      </c>
      <c r="D5" s="4">
        <v>2049</v>
      </c>
      <c r="E5" s="4" t="str">
        <f>VLOOKUP(A5,HOP!A:L,12,0)</f>
        <v>2049.00</v>
      </c>
      <c r="F5" s="4" t="str">
        <f>VLOOKUP(A5,HOP!A:C,3,0)</f>
        <v>3302103</v>
      </c>
      <c r="G5" s="4">
        <f t="shared" si="0"/>
        <v>0</v>
      </c>
      <c r="H5" s="4" t="str">
        <f t="shared" si="1"/>
        <v>，3302103</v>
      </c>
      <c r="I5" s="4" t="str">
        <f>VLOOKUP(A5,HOP!A:U,21,0)</f>
        <v>直采</v>
      </c>
    </row>
    <row r="6" s="4" customFormat="1" spans="1:9">
      <c r="A6" s="5">
        <v>999223901779142</v>
      </c>
      <c r="B6" s="6">
        <v>45050</v>
      </c>
      <c r="C6" s="6">
        <v>45054</v>
      </c>
      <c r="D6" s="4">
        <v>3734</v>
      </c>
      <c r="E6" s="4" t="str">
        <f>VLOOKUP(A6,HOP!A:L,12,0)</f>
        <v>3734.00</v>
      </c>
      <c r="F6" s="4" t="str">
        <f>VLOOKUP(A6,HOP!A:C,3,0)</f>
        <v>3302559</v>
      </c>
      <c r="G6" s="4">
        <f t="shared" si="0"/>
        <v>0</v>
      </c>
      <c r="H6" s="4" t="str">
        <f t="shared" si="1"/>
        <v>，3302559</v>
      </c>
      <c r="I6" s="4" t="str">
        <f>VLOOKUP(A6,HOP!A:U,21,0)</f>
        <v>直采</v>
      </c>
    </row>
    <row r="7" s="4" customFormat="1" spans="1:9">
      <c r="A7" s="5">
        <v>999223906124725</v>
      </c>
      <c r="B7" s="6">
        <v>45051</v>
      </c>
      <c r="C7" s="6">
        <v>45054</v>
      </c>
      <c r="D7" s="4">
        <v>2776</v>
      </c>
      <c r="E7" s="4" t="str">
        <f>VLOOKUP(A7,HOP!A:L,12,0)</f>
        <v>2776.00</v>
      </c>
      <c r="F7" s="4" t="str">
        <f>VLOOKUP(A7,HOP!A:C,3,0)</f>
        <v>3304253</v>
      </c>
      <c r="G7" s="4">
        <f t="shared" si="0"/>
        <v>0</v>
      </c>
      <c r="H7" s="4" t="str">
        <f t="shared" si="1"/>
        <v>，3304253</v>
      </c>
      <c r="I7" s="4" t="str">
        <f>VLOOKUP(A7,HOP!A:U,21,0)</f>
        <v>直采</v>
      </c>
    </row>
    <row r="8" s="4" customFormat="1" spans="1:9">
      <c r="A8" s="5">
        <v>999223946792445</v>
      </c>
      <c r="B8" s="6">
        <v>45052</v>
      </c>
      <c r="C8" s="6">
        <v>45054</v>
      </c>
      <c r="D8" s="4">
        <v>2814</v>
      </c>
      <c r="E8" s="4" t="str">
        <f>VLOOKUP(A8,HOP!A:L,12,0)</f>
        <v>2814.00</v>
      </c>
      <c r="F8" s="4" t="str">
        <f>VLOOKUP(A8,HOP!A:C,3,0)</f>
        <v>3310766</v>
      </c>
      <c r="G8" s="4">
        <f t="shared" si="0"/>
        <v>0</v>
      </c>
      <c r="H8" s="4" t="str">
        <f t="shared" si="1"/>
        <v>，3310766</v>
      </c>
      <c r="I8" s="4" t="str">
        <f>VLOOKUP(A8,HOP!A:U,21,0)</f>
        <v>直采</v>
      </c>
    </row>
    <row r="9" s="4" customFormat="1" spans="1:9">
      <c r="A9" s="5">
        <v>999223956728050</v>
      </c>
      <c r="B9" s="6">
        <v>45053</v>
      </c>
      <c r="C9" s="6">
        <v>45054</v>
      </c>
      <c r="D9" s="4">
        <v>452.48</v>
      </c>
      <c r="E9" s="4" t="str">
        <f>VLOOKUP(A9,HOP!A:L,12,0)</f>
        <v>452.48</v>
      </c>
      <c r="F9" s="4" t="str">
        <f>VLOOKUP(A9,HOP!A:C,3,0)</f>
        <v>3312987</v>
      </c>
      <c r="G9" s="4">
        <f t="shared" si="0"/>
        <v>0</v>
      </c>
      <c r="H9" s="4" t="str">
        <f t="shared" si="1"/>
        <v>，3312987</v>
      </c>
      <c r="I9" s="4" t="str">
        <f>VLOOKUP(A9,HOP!A:U,21,0)</f>
        <v>直连</v>
      </c>
    </row>
    <row r="10" s="4" customFormat="1" spans="1:12">
      <c r="A10" s="9" t="s">
        <v>91</v>
      </c>
      <c r="B10" s="6">
        <v>45053</v>
      </c>
      <c r="C10" s="6">
        <v>45054</v>
      </c>
      <c r="D10" s="4">
        <v>294</v>
      </c>
      <c r="E10" s="7">
        <v>294</v>
      </c>
      <c r="F10" s="10" t="s">
        <v>92</v>
      </c>
      <c r="G10" s="4">
        <f t="shared" si="0"/>
        <v>0</v>
      </c>
      <c r="H10" s="4" t="str">
        <f t="shared" si="1"/>
        <v>，202305231003030068</v>
      </c>
      <c r="I10" s="4" t="e">
        <f>VLOOKUP(A10,HOP!A:U,21,0)</f>
        <v>#N/A</v>
      </c>
      <c r="J10" s="4">
        <v>5.23</v>
      </c>
      <c r="L10" s="4" t="s">
        <v>93</v>
      </c>
    </row>
    <row r="11" s="4" customFormat="1" spans="1:10">
      <c r="A11" s="9" t="s">
        <v>94</v>
      </c>
      <c r="B11" s="6">
        <v>45053</v>
      </c>
      <c r="C11" s="6">
        <v>45054</v>
      </c>
      <c r="D11" s="4">
        <v>375.2</v>
      </c>
      <c r="E11" s="4">
        <v>375.2</v>
      </c>
      <c r="F11" s="10" t="s">
        <v>95</v>
      </c>
      <c r="G11" s="4">
        <f t="shared" si="0"/>
        <v>0</v>
      </c>
      <c r="H11" s="4" t="str">
        <f t="shared" si="1"/>
        <v>，202305061852410069</v>
      </c>
      <c r="I11" s="4" t="e">
        <f>VLOOKUP(A11,HOP!A:U,21,0)</f>
        <v>#N/A</v>
      </c>
      <c r="J11" s="4">
        <v>5.6</v>
      </c>
    </row>
    <row r="12" s="4" customFormat="1" spans="1:10">
      <c r="A12" s="5">
        <v>24030802086</v>
      </c>
      <c r="B12" s="6">
        <v>45053</v>
      </c>
      <c r="C12" s="6">
        <v>45054</v>
      </c>
      <c r="D12" s="4">
        <v>301</v>
      </c>
      <c r="E12" s="4">
        <v>301</v>
      </c>
      <c r="F12" s="10" t="s">
        <v>96</v>
      </c>
      <c r="G12" s="4">
        <f t="shared" si="0"/>
        <v>0</v>
      </c>
      <c r="H12" s="4" t="str">
        <f t="shared" si="1"/>
        <v>，202305062048220076</v>
      </c>
      <c r="I12" s="4" t="e">
        <f>VLOOKUP(A12,HOP!A:U,21,0)</f>
        <v>#N/A</v>
      </c>
      <c r="J12" s="4">
        <v>5.6</v>
      </c>
    </row>
    <row r="13" s="4" customFormat="1" spans="1:9">
      <c r="A13" s="5">
        <v>999224042947402</v>
      </c>
      <c r="B13" s="6">
        <v>45053</v>
      </c>
      <c r="C13" s="6">
        <v>45054</v>
      </c>
      <c r="D13" s="4">
        <v>931.22</v>
      </c>
      <c r="E13" s="4" t="str">
        <f>VLOOKUP(A13,HOP!A:L,12,0)</f>
        <v>931.22</v>
      </c>
      <c r="F13" s="4" t="str">
        <f>VLOOKUP(A13,HOP!A:C,3,0)</f>
        <v>3338124</v>
      </c>
      <c r="G13" s="4">
        <f t="shared" si="0"/>
        <v>0</v>
      </c>
      <c r="H13" s="4" t="str">
        <f t="shared" si="1"/>
        <v>，3338124</v>
      </c>
      <c r="I13" s="4" t="str">
        <f>VLOOKUP(A13,HOP!A:U,21,0)</f>
        <v>直连</v>
      </c>
    </row>
    <row r="14" s="4" customFormat="1" spans="1:9">
      <c r="A14" s="5">
        <v>999224046101238</v>
      </c>
      <c r="B14" s="6">
        <v>45053</v>
      </c>
      <c r="C14" s="6">
        <v>45054</v>
      </c>
      <c r="D14" s="4">
        <v>864.56</v>
      </c>
      <c r="E14" s="4" t="str">
        <f>VLOOKUP(A14,HOP!A:L,12,0)</f>
        <v>864.56</v>
      </c>
      <c r="F14" s="4" t="str">
        <f>VLOOKUP(A14,HOP!A:C,3,0)</f>
        <v>3339201</v>
      </c>
      <c r="G14" s="4">
        <f t="shared" si="0"/>
        <v>0</v>
      </c>
      <c r="H14" s="4" t="str">
        <f t="shared" si="1"/>
        <v>，3339201</v>
      </c>
      <c r="I14" s="4" t="str">
        <f>VLOOKUP(A14,HOP!A:U,21,0)</f>
        <v>直连</v>
      </c>
    </row>
    <row r="16" spans="4:4">
      <c r="D16" s="4">
        <f>SUM(D2:D15)</f>
        <v>21460.46</v>
      </c>
    </row>
    <row r="20" spans="1:4">
      <c r="A20" s="4" t="s">
        <v>97</v>
      </c>
      <c r="C20" s="4">
        <v>18242</v>
      </c>
      <c r="D20" s="4">
        <v>20265.37</v>
      </c>
    </row>
    <row r="21" spans="1:4">
      <c r="A21" s="4" t="s">
        <v>98</v>
      </c>
      <c r="C21" s="4">
        <v>2248.26</v>
      </c>
      <c r="D21" s="4">
        <v>2497.63</v>
      </c>
    </row>
    <row r="22" spans="1:4">
      <c r="A22" s="4" t="s">
        <v>99</v>
      </c>
      <c r="C22" s="4">
        <v>970.2</v>
      </c>
      <c r="D22" s="4">
        <v>1077.82</v>
      </c>
    </row>
    <row r="23" spans="1:4">
      <c r="A23" s="4" t="s">
        <v>100</v>
      </c>
      <c r="C23" s="4">
        <f>SUM(C20:C22)</f>
        <v>21460.46</v>
      </c>
      <c r="D23" s="4">
        <f>SUM(D20:D22)</f>
        <v>23840.82</v>
      </c>
    </row>
    <row r="24" spans="1:1">
      <c r="A24" s="4" t="s">
        <v>101</v>
      </c>
    </row>
  </sheetData>
  <autoFilter ref="A1:XFD24">
    <extLst/>
  </autoFilter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1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102</v>
      </c>
      <c r="B1" s="2" t="s">
        <v>103</v>
      </c>
      <c r="C1" s="2" t="s">
        <v>104</v>
      </c>
      <c r="D1" s="2" t="s">
        <v>105</v>
      </c>
      <c r="E1" s="2" t="s">
        <v>13</v>
      </c>
      <c r="F1" s="2" t="s">
        <v>5</v>
      </c>
      <c r="G1" s="2" t="s">
        <v>6</v>
      </c>
      <c r="H1" s="2" t="s">
        <v>106</v>
      </c>
      <c r="I1" s="2" t="s">
        <v>107</v>
      </c>
      <c r="J1" s="2" t="s">
        <v>108</v>
      </c>
      <c r="K1" s="2" t="s">
        <v>109</v>
      </c>
      <c r="L1" s="2" t="s">
        <v>110</v>
      </c>
      <c r="M1" s="2" t="s">
        <v>111</v>
      </c>
      <c r="N1" s="2" t="s">
        <v>112</v>
      </c>
      <c r="O1" s="2" t="s">
        <v>113</v>
      </c>
      <c r="P1" s="2" t="s">
        <v>114</v>
      </c>
      <c r="Q1" s="2" t="s">
        <v>115</v>
      </c>
      <c r="R1" s="2" t="s">
        <v>116</v>
      </c>
      <c r="S1" s="2" t="s">
        <v>117</v>
      </c>
      <c r="T1" s="2" t="s">
        <v>118</v>
      </c>
      <c r="U1" s="2" t="s">
        <v>119</v>
      </c>
      <c r="V1" s="2" t="s">
        <v>120</v>
      </c>
    </row>
    <row r="2" s="1" customFormat="1" spans="1:22">
      <c r="A2" s="3">
        <v>999224046101238</v>
      </c>
      <c r="B2" s="1" t="s">
        <v>121</v>
      </c>
      <c r="C2" s="1" t="s">
        <v>122</v>
      </c>
      <c r="D2" s="1" t="s">
        <v>123</v>
      </c>
      <c r="E2" s="1" t="s">
        <v>88</v>
      </c>
      <c r="F2" s="1" t="s">
        <v>121</v>
      </c>
      <c r="G2" s="1" t="s">
        <v>124</v>
      </c>
      <c r="H2" s="1" t="s">
        <v>125</v>
      </c>
      <c r="I2" s="1" t="s">
        <v>126</v>
      </c>
      <c r="J2" s="1" t="s">
        <v>127</v>
      </c>
      <c r="K2" s="1" t="s">
        <v>126</v>
      </c>
      <c r="L2" s="1" t="s">
        <v>126</v>
      </c>
      <c r="M2" s="1" t="s">
        <v>128</v>
      </c>
      <c r="N2" s="1" t="s">
        <v>128</v>
      </c>
      <c r="O2" s="1" t="s">
        <v>129</v>
      </c>
      <c r="P2" s="1" t="s">
        <v>130</v>
      </c>
      <c r="Q2" s="1" t="s">
        <v>131</v>
      </c>
      <c r="R2" s="1" t="s">
        <v>132</v>
      </c>
      <c r="S2" s="1" t="s">
        <v>133</v>
      </c>
      <c r="T2" s="1" t="s">
        <v>134</v>
      </c>
      <c r="U2" s="1" t="s">
        <v>135</v>
      </c>
      <c r="V2" s="1" t="s">
        <v>136</v>
      </c>
    </row>
    <row r="3" s="1" customFormat="1" spans="1:22">
      <c r="A3" s="3">
        <v>999223956728050</v>
      </c>
      <c r="B3" s="1" t="s">
        <v>137</v>
      </c>
      <c r="C3" s="1" t="s">
        <v>138</v>
      </c>
      <c r="D3" s="1" t="s">
        <v>139</v>
      </c>
      <c r="E3" s="1" t="s">
        <v>64</v>
      </c>
      <c r="F3" s="1" t="s">
        <v>121</v>
      </c>
      <c r="G3" s="1" t="s">
        <v>124</v>
      </c>
      <c r="H3" s="1" t="s">
        <v>125</v>
      </c>
      <c r="I3" s="1" t="s">
        <v>140</v>
      </c>
      <c r="J3" s="1" t="s">
        <v>127</v>
      </c>
      <c r="K3" s="1" t="s">
        <v>140</v>
      </c>
      <c r="L3" s="1" t="s">
        <v>140</v>
      </c>
      <c r="M3" s="1" t="s">
        <v>128</v>
      </c>
      <c r="N3" s="1" t="s">
        <v>128</v>
      </c>
      <c r="O3" s="1" t="s">
        <v>129</v>
      </c>
      <c r="P3" s="1" t="s">
        <v>130</v>
      </c>
      <c r="Q3" s="1" t="s">
        <v>131</v>
      </c>
      <c r="R3" s="1" t="s">
        <v>141</v>
      </c>
      <c r="S3" s="1" t="s">
        <v>133</v>
      </c>
      <c r="T3" s="1" t="s">
        <v>134</v>
      </c>
      <c r="U3" s="1" t="s">
        <v>135</v>
      </c>
      <c r="V3" s="1" t="s">
        <v>136</v>
      </c>
    </row>
    <row r="4" s="1" customFormat="1" spans="1:22">
      <c r="A4" s="3">
        <v>999223946792445</v>
      </c>
      <c r="B4" s="1" t="s">
        <v>137</v>
      </c>
      <c r="C4" s="1" t="s">
        <v>142</v>
      </c>
      <c r="D4" s="1" t="s">
        <v>143</v>
      </c>
      <c r="E4" s="1" t="s">
        <v>144</v>
      </c>
      <c r="F4" s="1" t="s">
        <v>145</v>
      </c>
      <c r="G4" s="1" t="s">
        <v>124</v>
      </c>
      <c r="H4" s="1" t="s">
        <v>125</v>
      </c>
      <c r="I4" s="1" t="s">
        <v>146</v>
      </c>
      <c r="J4" s="1" t="s">
        <v>127</v>
      </c>
      <c r="K4" s="1" t="s">
        <v>146</v>
      </c>
      <c r="L4" s="1" t="s">
        <v>146</v>
      </c>
      <c r="M4" s="1" t="s">
        <v>128</v>
      </c>
      <c r="N4" s="1" t="s">
        <v>128</v>
      </c>
      <c r="O4" s="1" t="s">
        <v>129</v>
      </c>
      <c r="P4" s="1" t="s">
        <v>130</v>
      </c>
      <c r="Q4" s="1" t="s">
        <v>131</v>
      </c>
      <c r="R4" s="1" t="s">
        <v>147</v>
      </c>
      <c r="S4" s="1" t="s">
        <v>133</v>
      </c>
      <c r="T4" s="1" t="s">
        <v>134</v>
      </c>
      <c r="U4" s="1" t="s">
        <v>148</v>
      </c>
      <c r="V4" s="1" t="s">
        <v>136</v>
      </c>
    </row>
    <row r="5" s="1" customFormat="1" spans="1:22">
      <c r="A5" s="3">
        <v>999223906124725</v>
      </c>
      <c r="B5" s="1" t="s">
        <v>149</v>
      </c>
      <c r="C5" s="1" t="s">
        <v>150</v>
      </c>
      <c r="D5" s="1" t="s">
        <v>151</v>
      </c>
      <c r="E5" s="1" t="s">
        <v>152</v>
      </c>
      <c r="F5" s="1" t="s">
        <v>153</v>
      </c>
      <c r="G5" s="1" t="s">
        <v>124</v>
      </c>
      <c r="H5" s="1" t="s">
        <v>125</v>
      </c>
      <c r="I5" s="1" t="s">
        <v>154</v>
      </c>
      <c r="J5" s="1" t="s">
        <v>127</v>
      </c>
      <c r="K5" s="1" t="s">
        <v>154</v>
      </c>
      <c r="L5" s="1" t="s">
        <v>154</v>
      </c>
      <c r="M5" s="1" t="s">
        <v>128</v>
      </c>
      <c r="N5" s="1" t="s">
        <v>128</v>
      </c>
      <c r="O5" s="1" t="s">
        <v>129</v>
      </c>
      <c r="P5" s="1" t="s">
        <v>130</v>
      </c>
      <c r="Q5" s="1" t="s">
        <v>131</v>
      </c>
      <c r="R5" s="1" t="s">
        <v>155</v>
      </c>
      <c r="S5" s="1" t="s">
        <v>133</v>
      </c>
      <c r="T5" s="1" t="s">
        <v>134</v>
      </c>
      <c r="U5" s="1" t="s">
        <v>148</v>
      </c>
      <c r="V5" s="1" t="s">
        <v>136</v>
      </c>
    </row>
    <row r="6" s="1" customFormat="1" spans="1:22">
      <c r="A6" s="3">
        <v>999223901779142</v>
      </c>
      <c r="B6" s="1" t="s">
        <v>156</v>
      </c>
      <c r="C6" s="1" t="s">
        <v>157</v>
      </c>
      <c r="D6" s="1" t="s">
        <v>158</v>
      </c>
      <c r="E6" s="1" t="s">
        <v>159</v>
      </c>
      <c r="F6" s="1" t="s">
        <v>160</v>
      </c>
      <c r="G6" s="1" t="s">
        <v>124</v>
      </c>
      <c r="H6" s="1" t="s">
        <v>125</v>
      </c>
      <c r="I6" s="1" t="s">
        <v>161</v>
      </c>
      <c r="J6" s="1" t="s">
        <v>127</v>
      </c>
      <c r="K6" s="1" t="s">
        <v>161</v>
      </c>
      <c r="L6" s="1" t="s">
        <v>161</v>
      </c>
      <c r="M6" s="1" t="s">
        <v>128</v>
      </c>
      <c r="N6" s="1" t="s">
        <v>128</v>
      </c>
      <c r="O6" s="1" t="s">
        <v>129</v>
      </c>
      <c r="P6" s="1" t="s">
        <v>130</v>
      </c>
      <c r="Q6" s="1" t="s">
        <v>131</v>
      </c>
      <c r="R6" s="1" t="s">
        <v>162</v>
      </c>
      <c r="S6" s="1" t="s">
        <v>133</v>
      </c>
      <c r="T6" s="1" t="s">
        <v>134</v>
      </c>
      <c r="U6" s="1" t="s">
        <v>148</v>
      </c>
      <c r="V6" s="1" t="s">
        <v>136</v>
      </c>
    </row>
    <row r="7" s="1" customFormat="1" spans="1:22">
      <c r="A7" s="3">
        <v>999223900174292</v>
      </c>
      <c r="B7" s="1" t="s">
        <v>156</v>
      </c>
      <c r="C7" s="1" t="s">
        <v>163</v>
      </c>
      <c r="D7" s="1" t="s">
        <v>158</v>
      </c>
      <c r="E7" s="1" t="s">
        <v>164</v>
      </c>
      <c r="F7" s="1" t="s">
        <v>145</v>
      </c>
      <c r="G7" s="1" t="s">
        <v>124</v>
      </c>
      <c r="H7" s="1" t="s">
        <v>125</v>
      </c>
      <c r="I7" s="1" t="s">
        <v>165</v>
      </c>
      <c r="J7" s="1" t="s">
        <v>127</v>
      </c>
      <c r="K7" s="1" t="s">
        <v>165</v>
      </c>
      <c r="L7" s="1" t="s">
        <v>165</v>
      </c>
      <c r="M7" s="1" t="s">
        <v>128</v>
      </c>
      <c r="N7" s="1" t="s">
        <v>128</v>
      </c>
      <c r="O7" s="1" t="s">
        <v>129</v>
      </c>
      <c r="P7" s="1" t="s">
        <v>130</v>
      </c>
      <c r="Q7" s="1" t="s">
        <v>131</v>
      </c>
      <c r="R7" s="1" t="s">
        <v>166</v>
      </c>
      <c r="S7" s="1" t="s">
        <v>133</v>
      </c>
      <c r="T7" s="1" t="s">
        <v>134</v>
      </c>
      <c r="U7" s="1" t="s">
        <v>148</v>
      </c>
      <c r="V7" s="1" t="s">
        <v>136</v>
      </c>
    </row>
    <row r="8" s="1" customFormat="1" spans="1:22">
      <c r="A8" s="3">
        <v>999223883528787</v>
      </c>
      <c r="B8" s="1" t="s">
        <v>167</v>
      </c>
      <c r="C8" s="1" t="s">
        <v>168</v>
      </c>
      <c r="D8" s="1" t="s">
        <v>158</v>
      </c>
      <c r="E8" s="1" t="s">
        <v>169</v>
      </c>
      <c r="F8" s="1" t="s">
        <v>145</v>
      </c>
      <c r="G8" s="1" t="s">
        <v>124</v>
      </c>
      <c r="H8" s="1" t="s">
        <v>125</v>
      </c>
      <c r="I8" s="1" t="s">
        <v>170</v>
      </c>
      <c r="J8" s="1" t="s">
        <v>127</v>
      </c>
      <c r="K8" s="1" t="s">
        <v>170</v>
      </c>
      <c r="L8" s="1" t="s">
        <v>170</v>
      </c>
      <c r="M8" s="1" t="s">
        <v>128</v>
      </c>
      <c r="N8" s="1" t="s">
        <v>128</v>
      </c>
      <c r="O8" s="1" t="s">
        <v>129</v>
      </c>
      <c r="P8" s="1" t="s">
        <v>130</v>
      </c>
      <c r="Q8" s="1" t="s">
        <v>131</v>
      </c>
      <c r="R8" s="1" t="s">
        <v>171</v>
      </c>
      <c r="S8" s="1" t="s">
        <v>133</v>
      </c>
      <c r="T8" s="1" t="s">
        <v>134</v>
      </c>
      <c r="U8" s="1" t="s">
        <v>148</v>
      </c>
      <c r="V8" s="1" t="s">
        <v>136</v>
      </c>
    </row>
    <row r="9" s="1" customFormat="1" spans="1:22">
      <c r="A9" s="3">
        <v>999223813940714</v>
      </c>
      <c r="B9" s="1" t="s">
        <v>172</v>
      </c>
      <c r="C9" s="1" t="s">
        <v>173</v>
      </c>
      <c r="D9" s="1" t="s">
        <v>143</v>
      </c>
      <c r="E9" s="1" t="s">
        <v>174</v>
      </c>
      <c r="F9" s="1" t="s">
        <v>145</v>
      </c>
      <c r="G9" s="1" t="s">
        <v>124</v>
      </c>
      <c r="H9" s="1" t="s">
        <v>125</v>
      </c>
      <c r="I9" s="1" t="s">
        <v>175</v>
      </c>
      <c r="J9" s="1" t="s">
        <v>127</v>
      </c>
      <c r="K9" s="1" t="s">
        <v>175</v>
      </c>
      <c r="L9" s="1" t="s">
        <v>175</v>
      </c>
      <c r="M9" s="1" t="s">
        <v>128</v>
      </c>
      <c r="N9" s="1" t="s">
        <v>128</v>
      </c>
      <c r="O9" s="1" t="s">
        <v>129</v>
      </c>
      <c r="P9" s="1" t="s">
        <v>130</v>
      </c>
      <c r="Q9" s="1" t="s">
        <v>131</v>
      </c>
      <c r="R9" s="1" t="s">
        <v>176</v>
      </c>
      <c r="S9" s="1" t="s">
        <v>133</v>
      </c>
      <c r="T9" s="1" t="s">
        <v>134</v>
      </c>
      <c r="U9" s="1" t="s">
        <v>148</v>
      </c>
      <c r="V9" s="1" t="s">
        <v>136</v>
      </c>
    </row>
    <row r="10" s="1" customFormat="1" spans="1:22">
      <c r="A10" s="3">
        <v>999223783848476</v>
      </c>
      <c r="B10" s="1" t="s">
        <v>177</v>
      </c>
      <c r="C10" s="1" t="s">
        <v>178</v>
      </c>
      <c r="D10" s="1" t="s">
        <v>158</v>
      </c>
      <c r="E10" s="1" t="s">
        <v>179</v>
      </c>
      <c r="F10" s="1" t="s">
        <v>160</v>
      </c>
      <c r="G10" s="1" t="s">
        <v>124</v>
      </c>
      <c r="H10" s="1" t="s">
        <v>125</v>
      </c>
      <c r="I10" s="1" t="s">
        <v>180</v>
      </c>
      <c r="J10" s="1" t="s">
        <v>127</v>
      </c>
      <c r="K10" s="1" t="s">
        <v>180</v>
      </c>
      <c r="L10" s="1" t="s">
        <v>180</v>
      </c>
      <c r="M10" s="1" t="s">
        <v>128</v>
      </c>
      <c r="N10" s="1" t="s">
        <v>128</v>
      </c>
      <c r="O10" s="1" t="s">
        <v>129</v>
      </c>
      <c r="P10" s="1" t="s">
        <v>130</v>
      </c>
      <c r="Q10" s="1" t="s">
        <v>131</v>
      </c>
      <c r="R10" s="1" t="s">
        <v>181</v>
      </c>
      <c r="S10" s="1" t="s">
        <v>133</v>
      </c>
      <c r="T10" s="1" t="s">
        <v>134</v>
      </c>
      <c r="U10" s="1" t="s">
        <v>148</v>
      </c>
      <c r="V10" s="1" t="s">
        <v>136</v>
      </c>
    </row>
    <row r="11" s="1" customFormat="1" spans="1:22">
      <c r="A11" s="3">
        <v>999224042947402</v>
      </c>
      <c r="B11" s="1" t="s">
        <v>121</v>
      </c>
      <c r="C11" s="1" t="s">
        <v>182</v>
      </c>
      <c r="D11" s="1" t="s">
        <v>183</v>
      </c>
      <c r="E11" s="1" t="s">
        <v>82</v>
      </c>
      <c r="F11" s="1" t="s">
        <v>121</v>
      </c>
      <c r="G11" s="1" t="s">
        <v>124</v>
      </c>
      <c r="H11" s="1" t="s">
        <v>125</v>
      </c>
      <c r="I11" s="1" t="s">
        <v>184</v>
      </c>
      <c r="J11" s="1" t="s">
        <v>127</v>
      </c>
      <c r="K11" s="1" t="s">
        <v>184</v>
      </c>
      <c r="L11" s="1" t="s">
        <v>184</v>
      </c>
      <c r="M11" s="1" t="s">
        <v>128</v>
      </c>
      <c r="N11" s="1" t="s">
        <v>128</v>
      </c>
      <c r="O11" s="1" t="s">
        <v>129</v>
      </c>
      <c r="P11" s="1" t="s">
        <v>130</v>
      </c>
      <c r="Q11" s="1" t="s">
        <v>131</v>
      </c>
      <c r="R11" s="1" t="s">
        <v>185</v>
      </c>
      <c r="S11" s="1" t="s">
        <v>133</v>
      </c>
      <c r="T11" s="1" t="s">
        <v>134</v>
      </c>
      <c r="U11" s="1" t="s">
        <v>135</v>
      </c>
      <c r="V11" s="1" t="s">
        <v>136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win11</dc:creator>
  <cp:lastModifiedBy>win11</cp:lastModifiedBy>
  <dcterms:created xsi:type="dcterms:W3CDTF">2023-05-23T01:25:00Z</dcterms:created>
  <dcterms:modified xsi:type="dcterms:W3CDTF">2023-05-23T02:38:56Z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B0EEF89A02EA4C7DA78C3C95C443BA52_12</vt:lpwstr>
  </property>
  <property fmtid="{D5CDD505-2E9C-101B-9397-08002B2CF9AE}" pid="3" name="KSOProductBuildVer">
    <vt:lpwstr>2052-11.1.0.14309</vt:lpwstr>
  </property>
</Properties>
</file>