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<sst xmlns="http://schemas.openxmlformats.org/spreadsheetml/2006/main" count="121" uniqueCount="89">
  <si>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</si>
  <si>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</si>
  <si>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</si>
  <si>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</si>
  <si>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</si>
  <si>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</si>
  <si>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</si>
  <si>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</si>
  <si>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</si>
  <si>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</si>
  <si>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</si>
  <si>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</si>
  <si>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</si>
  <si>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</si>
  <si>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</si>
  <si>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</si>
  <si>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</si>
  <si>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</si>
  <si>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</si>
  <si>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</si>
  <si>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</si>
  <si>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</si>
  <si>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</si>
  <si>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</si>
  <si>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</si>
  <si>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999223935530978	</t>
  </si>
  <si>
    <t>Ctrip</t>
  </si>
  <si>
    <t>正常</t>
  </si>
  <si>
    <t>[哈尔滨]全季酒店(哈尔滨西站店)(93873296)</t>
  </si>
  <si>
    <t>高级大床房A&lt;至多8间&gt;&lt;2人入住&gt;</t>
  </si>
  <si>
    <t>CNY</t>
  </si>
  <si>
    <t>高思雨</t>
  </si>
  <si>
    <t>CA13744230523CNY</t>
  </si>
  <si>
    <t>未提现</t>
  </si>
  <si>
    <t>携程开票</t>
  </si>
  <si>
    <t xml:space="preserve">3308375	</t>
  </si>
  <si>
    <t xml:space="preserve">R1500804115574241001	</t>
  </si>
  <si>
    <t xml:space="preserve">999224029135079	</t>
  </si>
  <si>
    <t>[香港]富荟土瓜湾酒店(iclub To Kwa Wan Hotel)(105479970)</t>
  </si>
  <si>
    <t>尊荟客房&lt;至多8间&gt;&lt;2人入住&gt;</t>
  </si>
  <si>
    <t>CHAN/YU YEUNG</t>
  </si>
  <si>
    <t xml:space="preserve">3334316	</t>
  </si>
  <si>
    <t xml:space="preserve">DEB230506183410132	</t>
  </si>
  <si>
    <t>，</t>
  </si>
  <si>
    <t xml:space="preserve"> 762 CNY</t>
  </si>
  <si>
    <t>A230523092317481</t>
  </si>
  <si>
    <t>总计：762元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</si>
  <si>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</si>
  <si>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</si>
  <si>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</si>
  <si>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</si>
  <si>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</si>
  <si>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</si>
  <si>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</si>
  <si>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</si>
  <si>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</si>
  <si>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</si>
  <si>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</si>
  <si>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</si>
  <si>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</si>
  <si>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</si>
  <si>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</si>
  <si>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</si>
  <si>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</si>
  <si>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</si>
  <si>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</si>
  <si>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2023-05-06</t>
  </si>
  <si>
    <t>3334316</t>
  </si>
  <si>
    <t>富荟土瓜湾酒店</t>
  </si>
  <si>
    <t>CHAN YU YEUNG</t>
  </si>
  <si>
    <t>2023-05-07</t>
  </si>
  <si>
    <t>2023-05-08</t>
  </si>
  <si>
    <t>退房日月结</t>
  </si>
  <si>
    <t>490.00</t>
  </si>
  <si>
    <t>RMB</t>
  </si>
  <si>
    <t>0</t>
  </si>
  <si>
    <t>0.00</t>
  </si>
  <si>
    <t>携程汇登国内直连</t>
  </si>
  <si>
    <t>01.011264</t>
  </si>
  <si>
    <t>2023-05-06 18:34:13</t>
  </si>
  <si>
    <t>否</t>
  </si>
  <si>
    <t>广州汇登信息科技有限公司</t>
  </si>
  <si>
    <t>直连</t>
  </si>
  <si>
    <t>中国</t>
  </si>
  <si>
    <t>2023-04-30</t>
  </si>
  <si>
    <t>3308375</t>
  </si>
  <si>
    <t>全季酒店(哈尔滨西站店)</t>
  </si>
  <si>
    <t>272.00</t>
  </si>
  <si>
    <t>2023-04-30 15:57:22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</si>
</sst>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45053</v>
      </c>
      <c r="G2" s="6">
        <v>45054</v>
      </c>
      <c r="H2" s="4">
        <v>1</v>
      </c>
      <c r="I2" s="4">
        <v>1</v>
      </c>
      <c r="J2" s="4">
        <v>1</v>
      </c>
      <c r="K2" s="4" t="s">
        <v>30</v>
      </c>
      <c r="L2" s="4">
        <v>272</v>
      </c>
      <c r="M2" s="4">
        <v>272</v>
      </c>
      <c r="N2" s="4" t="s">
        <v>31</v>
      </c>
      <c r="O2" s="4" t="s">
        <v>32</v>
      </c>
      <c r="P2" s="4" t="s">
        <v>33</v>
      </c>
      <c r="Q2" s="4">
        <v>0</v>
      </c>
      <c r="R2" s="7">
        <v>45046</v>
      </c>
      <c r="S2" s="6">
        <v>45069</v>
      </c>
      <c r="T2" s="4" t="s">
        <v>34</v>
      </c>
      <c r="U2" s="4">
        <v>272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45053</v>
      </c>
      <c r="G3" s="6">
        <v>45054</v>
      </c>
      <c r="H3" s="4">
        <v>1</v>
      </c>
      <c r="I3" s="4">
        <v>1</v>
      </c>
      <c r="J3" s="4">
        <v>1</v>
      </c>
      <c r="K3" s="4" t="s">
        <v>30</v>
      </c>
      <c r="L3" s="4">
        <v>490</v>
      </c>
      <c r="M3" s="4">
        <v>490</v>
      </c>
      <c r="N3" s="4" t="s">
        <v>40</v>
      </c>
      <c r="O3" s="4" t="s">
        <v>32</v>
      </c>
      <c r="P3" s="4" t="s">
        <v>33</v>
      </c>
      <c r="Q3" s="4">
        <v>0</v>
      </c>
      <c r="R3" s="7">
        <v>45052</v>
      </c>
      <c r="S3" s="6">
        <v>45069</v>
      </c>
      <c r="T3" s="4" t="s">
        <v>34</v>
      </c>
      <c r="U3" s="4">
        <v>490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999223935530978</v>
      </c>
      <c r="B2" s="6">
        <v>45053</v>
      </c>
      <c r="C2" s="6">
        <v>45054</v>
      </c>
      <c r="D2" s="4">
        <v>272</v>
      </c>
      <c r="E2" s="4" t="str">
        <f>VLOOKUP(A2,HOP!A:L,12,0)</f>
        <v>272.00</v>
      </c>
      <c r="F2" s="4" t="str">
        <f>VLOOKUP(A2,HOP!A:C,3,0)</f>
        <v>3308375</v>
      </c>
      <c r="G2" s="4">
        <f>D2-E2</f>
        <v>0</v>
      </c>
      <c r="H2" s="4" t="str">
        <f>$H$1&amp;F2</f>
        <v>，3308375</v>
      </c>
      <c r="I2" s="4" t="str">
        <f>VLOOKUP(A2,HOP!A:U,21,0)</f>
        <v>直连</v>
      </c>
    </row>
    <row r="3" s="4" customFormat="1" spans="1:9">
      <c r="A3" s="5">
        <v>999224029135079</v>
      </c>
      <c r="B3" s="6">
        <v>45053</v>
      </c>
      <c r="C3" s="6">
        <v>45054</v>
      </c>
      <c r="D3" s="4">
        <v>490</v>
      </c>
      <c r="E3" s="4" t="str">
        <f>VLOOKUP(A3,HOP!A:L,12,0)</f>
        <v>490.00</v>
      </c>
      <c r="F3" s="4" t="str">
        <f>VLOOKUP(A3,HOP!A:C,3,0)</f>
        <v>3334316</v>
      </c>
      <c r="G3" s="4">
        <f>D3-E3</f>
        <v>0</v>
      </c>
      <c r="H3" s="4" t="str">
        <f>$H$1&amp;F3</f>
        <v>，3334316</v>
      </c>
      <c r="I3" s="4" t="str">
        <f>VLOOKUP(A3,HOP!A:U,21,0)</f>
        <v>直连</v>
      </c>
    </row>
    <row r="5" spans="4:4">
      <c r="D5" s="4">
        <f>SUM(D2:D4)</f>
        <v>762</v>
      </c>
    </row>
    <row r="7" spans="4:4">
      <c r="D7" s="4" t="s">
        <v>44</v>
      </c>
    </row>
    <row r="11" spans="1:1">
      <c r="A11" s="4" t="s">
        <v>45</v>
      </c>
    </row>
    <row r="12" spans="1:1">
      <c r="A12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999224029135079</v>
      </c>
      <c r="B2" s="1" t="s">
        <v>66</v>
      </c>
      <c r="C2" s="1" t="s">
        <v>67</v>
      </c>
      <c r="D2" s="1" t="s">
        <v>68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  <row r="3" s="1" customFormat="1" spans="1:22">
      <c r="A3" s="3">
        <v>999223935530978</v>
      </c>
      <c r="B3" s="1" t="s">
        <v>84</v>
      </c>
      <c r="C3" s="1" t="s">
        <v>85</v>
      </c>
      <c r="D3" s="1" t="s">
        <v>86</v>
      </c>
      <c r="E3" s="1" t="s">
        <v>31</v>
      </c>
      <c r="F3" s="1" t="s">
        <v>70</v>
      </c>
      <c r="G3" s="1" t="s">
        <v>71</v>
      </c>
      <c r="H3" s="1" t="s">
        <v>72</v>
      </c>
      <c r="I3" s="1" t="s">
        <v>87</v>
      </c>
      <c r="J3" s="1" t="s">
        <v>74</v>
      </c>
      <c r="K3" s="1" t="s">
        <v>87</v>
      </c>
      <c r="L3" s="1" t="s">
        <v>87</v>
      </c>
      <c r="M3" s="1" t="s">
        <v>75</v>
      </c>
      <c r="N3" s="1" t="s">
        <v>75</v>
      </c>
      <c r="O3" s="1" t="s">
        <v>76</v>
      </c>
      <c r="P3" s="1" t="s">
        <v>77</v>
      </c>
      <c r="Q3" s="1" t="s">
        <v>78</v>
      </c>
      <c r="R3" s="1" t="s">
        <v>88</v>
      </c>
      <c r="S3" s="1" t="s">
        <v>80</v>
      </c>
      <c r="T3" s="1" t="s">
        <v>81</v>
      </c>
      <c r="U3" s="1" t="s">
        <v>82</v>
      </c>
      <c r="V3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2023-05-23T01:20:00Z</dcterms:created>
  <dcterms:modified xsi:type="dcterms:W3CDTF">2023-05-23T01:23:58Z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39A1ABB4928F4402B5F74652DD65A3D5_12</vt:lpwstr>
  </property>
  <property fmtid="{D5CDD505-2E9C-101B-9397-08002B2CF9AE}" pid="3" name="KSOProductBuildVer">
    <vt:lpwstr>2052-11.1.0.14309</vt:lpwstr>
  </property>
</Properties>
</file>