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</definedName>
  </definedNames>
  <calcPr calcId="144525"/>
</workbook>
</file>

<file path=xl/sharedStrings.xml><?xml version="1.0" encoding="utf-8"?>
<sst xmlns="http://schemas.openxmlformats.org/spreadsheetml/2006/main" count="189" uniqueCount="119">
  <si>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</si>
  <si>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</si>
  <si>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</si>
  <si>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</si>
  <si>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</si>
  <si>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</si>
  <si>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</si>
  <si>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</si>
  <si>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</si>
  <si>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</si>
  <si>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</si>
  <si>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</si>
  <si>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</si>
  <si>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</si>
  <si>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</si>
  <si>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</si>
  <si>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</si>
  <si>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</si>
  <si>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</si>
  <si>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</si>
  <si>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</si>
  <si>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</si>
  <si>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</si>
  <si>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</si>
  <si>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</si>
  <si>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999223880299526	</t>
  </si>
  <si>
    <t>Ctrip</t>
  </si>
  <si>
    <t>正常</t>
  </si>
  <si>
    <t>[Racha Thewa]素万那普机场奇迹酒店(Miracle Suvarnabhumi Airport)(39042535)</t>
  </si>
  <si>
    <t>豪华房&lt;2人入住&gt;&lt;不退款&gt;</t>
  </si>
  <si>
    <t>USD</t>
  </si>
  <si>
    <t>Autarapong/Worapod</t>
  </si>
  <si>
    <t>CA5326230523USD</t>
  </si>
  <si>
    <t>未提现</t>
  </si>
  <si>
    <t>携程开票</t>
  </si>
  <si>
    <t xml:space="preserve">3297955	</t>
  </si>
  <si>
    <t xml:space="preserve">999224156738977	</t>
  </si>
  <si>
    <t>[普吉岛]普吉岛班德拉海滩度假村 - SHA Extra Plus 认证(Bandara Phuket Beach Resort - Sha Extra Plus)(37224263)</t>
  </si>
  <si>
    <t>豪华房带阳台&lt;2人入住&gt;&lt;不退款&gt;</t>
  </si>
  <si>
    <t>CHEN/SHANYOU,CHEN/SHANYOU</t>
  </si>
  <si>
    <t xml:space="preserve">3375973	</t>
  </si>
  <si>
    <t xml:space="preserve">141785	</t>
  </si>
  <si>
    <t xml:space="preserve">999224186974230	</t>
  </si>
  <si>
    <t>[马卡蒂]阿尔法公寓式酒店 (多用途酒店)(The Alpha Suites (Multi-use Hotel))(44696032)</t>
  </si>
  <si>
    <t>两卧套房&lt;2人入住&gt;&lt;不退款&gt;</t>
  </si>
  <si>
    <t>KOGURE/AFRICA</t>
  </si>
  <si>
    <t xml:space="preserve">3382359	</t>
  </si>
  <si>
    <t xml:space="preserve">167861	</t>
  </si>
  <si>
    <t xml:space="preserve">999224294131365	</t>
  </si>
  <si>
    <t>[曼谷]曼谷西隆富丽华大酒店(Furama Silom Hotel)(40721597)</t>
  </si>
  <si>
    <t>THUANTONG/KHAJONSAK</t>
  </si>
  <si>
    <t xml:space="preserve">3395819	</t>
  </si>
  <si>
    <t xml:space="preserve">-11952234	</t>
  </si>
  <si>
    <t>,</t>
  </si>
  <si>
    <t>USD 503</t>
  </si>
  <si>
    <t>A230523093438911</t>
  </si>
  <si>
    <t>A230523093628911</t>
  </si>
  <si>
    <t>USD / HKD 当前参考汇率: 7.82902</t>
  </si>
  <si>
    <t>总计：503 USD/
3938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</si>
  <si>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</si>
  <si>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</si>
  <si>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</si>
  <si>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</si>
  <si>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</si>
  <si>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</si>
  <si>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</si>
  <si>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</si>
  <si>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</si>
  <si>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</si>
  <si>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</si>
  <si>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</si>
  <si>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</si>
  <si>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</si>
  <si>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</si>
  <si>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</si>
  <si>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</si>
  <si>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</si>
  <si>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</si>
  <si>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2023-05-19</t>
  </si>
  <si>
    <t>3395819</t>
  </si>
  <si>
    <t>曼谷是隆富丽华酒店</t>
  </si>
  <si>
    <t>THUANTONG KHAJONSAK</t>
  </si>
  <si>
    <t>2023-05-20</t>
  </si>
  <si>
    <t>退房日周结</t>
  </si>
  <si>
    <t>331.77</t>
  </si>
  <si>
    <t>47.00</t>
  </si>
  <si>
    <t>0</t>
  </si>
  <si>
    <t>0.00</t>
  </si>
  <si>
    <t>携程盛景国际直连</t>
  </si>
  <si>
    <t>01.010677</t>
  </si>
  <si>
    <t>2023-05-19 18:51:17</t>
  </si>
  <si>
    <t>否</t>
  </si>
  <si>
    <t>汇智国际旅游发展有限公司</t>
  </si>
  <si>
    <t>直连</t>
  </si>
  <si>
    <t>泰国</t>
  </si>
  <si>
    <t>2023-05-16</t>
  </si>
  <si>
    <t>3382359</t>
  </si>
  <si>
    <t>阿尔法公寓式酒店</t>
  </si>
  <si>
    <t>KOGURE AFRICA</t>
  </si>
  <si>
    <t>2023-05-18</t>
  </si>
  <si>
    <t>2063.21</t>
  </si>
  <si>
    <t>296.00</t>
  </si>
  <si>
    <t>2023-05-17 10:12:45</t>
  </si>
  <si>
    <t>直采</t>
  </si>
  <si>
    <t>菲律宾</t>
  </si>
  <si>
    <t>2023-05-15</t>
  </si>
  <si>
    <t>3375973</t>
  </si>
  <si>
    <t>普吉班德拉海滩度假酒店(SHA Extra Plus)</t>
  </si>
  <si>
    <t>CHEN SHANYOU,CHEN SHANYOU</t>
  </si>
  <si>
    <t>572.19</t>
  </si>
  <si>
    <t>82.00</t>
  </si>
  <si>
    <t>2023-05-15 16:16:47</t>
  </si>
  <si>
    <t>2023-04-27</t>
  </si>
  <si>
    <t>3297955</t>
  </si>
  <si>
    <t>曼谷素旺那普机场奇迹酒店</t>
  </si>
  <si>
    <t>Autarapong Worapod</t>
  </si>
  <si>
    <t>541.46</t>
  </si>
  <si>
    <t>78.00</t>
  </si>
  <si>
    <t>2023-04-27 21:24:40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</si>
</sst>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14</xdr:row>
      <xdr:rowOff>129540</xdr:rowOff>
    </xdr:from>
    <xdr:to>
      <xdr:col>13</xdr:col>
      <xdr:colOff>534035</xdr:colOff>
      <xdr:row>40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689860"/>
          <a:ext cx="9753600" cy="4632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10" defaultRowHeight="14.4" outlineLevelRow="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45065</v>
      </c>
      <c r="G2" s="6">
        <v>45066</v>
      </c>
      <c r="H2" s="4">
        <v>2</v>
      </c>
      <c r="I2" s="4">
        <v>1</v>
      </c>
      <c r="J2" s="4">
        <v>2</v>
      </c>
      <c r="K2" s="4" t="s">
        <v>30</v>
      </c>
      <c r="L2" s="4">
        <v>78</v>
      </c>
      <c r="M2" s="4">
        <v>78</v>
      </c>
      <c r="N2" s="4" t="s">
        <v>31</v>
      </c>
      <c r="O2" s="4" t="s">
        <v>32</v>
      </c>
      <c r="P2" s="4" t="s">
        <v>33</v>
      </c>
      <c r="Q2" s="4">
        <v>0</v>
      </c>
      <c r="R2" s="8">
        <v>45043</v>
      </c>
      <c r="S2" s="6">
        <v>45069</v>
      </c>
      <c r="T2" s="4" t="s">
        <v>34</v>
      </c>
      <c r="U2" s="4">
        <v>78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45064</v>
      </c>
      <c r="G3" s="6">
        <v>45066</v>
      </c>
      <c r="H3" s="4">
        <v>1</v>
      </c>
      <c r="I3" s="4">
        <v>2</v>
      </c>
      <c r="J3" s="4">
        <v>2</v>
      </c>
      <c r="K3" s="4" t="s">
        <v>30</v>
      </c>
      <c r="L3" s="4">
        <v>82</v>
      </c>
      <c r="M3" s="4">
        <v>82</v>
      </c>
      <c r="N3" s="4" t="s">
        <v>39</v>
      </c>
      <c r="O3" s="4" t="s">
        <v>32</v>
      </c>
      <c r="P3" s="4" t="s">
        <v>33</v>
      </c>
      <c r="Q3" s="4">
        <v>0</v>
      </c>
      <c r="R3" s="8">
        <v>45061</v>
      </c>
      <c r="S3" s="6">
        <v>45069</v>
      </c>
      <c r="T3" s="4" t="s">
        <v>34</v>
      </c>
      <c r="U3" s="4">
        <v>82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45064</v>
      </c>
      <c r="G4" s="6">
        <v>45066</v>
      </c>
      <c r="H4" s="4">
        <v>1</v>
      </c>
      <c r="I4" s="4">
        <v>2</v>
      </c>
      <c r="J4" s="4">
        <v>2</v>
      </c>
      <c r="K4" s="4" t="s">
        <v>30</v>
      </c>
      <c r="L4" s="4">
        <v>296</v>
      </c>
      <c r="M4" s="4">
        <v>296</v>
      </c>
      <c r="N4" s="4" t="s">
        <v>45</v>
      </c>
      <c r="O4" s="4" t="s">
        <v>32</v>
      </c>
      <c r="P4" s="4" t="s">
        <v>33</v>
      </c>
      <c r="Q4" s="4">
        <v>0</v>
      </c>
      <c r="R4" s="8">
        <v>45062</v>
      </c>
      <c r="S4" s="6">
        <v>45069</v>
      </c>
      <c r="T4" s="4" t="s">
        <v>34</v>
      </c>
      <c r="U4" s="4">
        <v>296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29</v>
      </c>
      <c r="F5" s="6">
        <v>45065</v>
      </c>
      <c r="G5" s="6">
        <v>45066</v>
      </c>
      <c r="H5" s="4">
        <v>1</v>
      </c>
      <c r="I5" s="4">
        <v>1</v>
      </c>
      <c r="J5" s="4">
        <v>1</v>
      </c>
      <c r="K5" s="4" t="s">
        <v>30</v>
      </c>
      <c r="L5" s="4">
        <v>47</v>
      </c>
      <c r="M5" s="4">
        <v>47</v>
      </c>
      <c r="N5" s="4" t="s">
        <v>50</v>
      </c>
      <c r="O5" s="4" t="s">
        <v>32</v>
      </c>
      <c r="P5" s="4" t="s">
        <v>33</v>
      </c>
      <c r="Q5" s="4">
        <v>0</v>
      </c>
      <c r="R5" s="8">
        <v>45065</v>
      </c>
      <c r="S5" s="6">
        <v>45069</v>
      </c>
      <c r="T5" s="4" t="s">
        <v>34</v>
      </c>
      <c r="U5" s="4">
        <v>47</v>
      </c>
      <c r="V5" s="4">
        <v>0</v>
      </c>
      <c r="W5" s="4">
        <v>0</v>
      </c>
      <c r="X5" s="4" t="s">
        <v>51</v>
      </c>
      <c r="Y5" s="4" t="s">
        <v>52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D13" sqref="D13"/>
    </sheetView>
  </sheetViews>
  <sheetFormatPr defaultColWidth="10" defaultRowHeight="14.4"/>
  <cols>
    <col min="1" max="1" width="12.8888888888889" style="4"/>
    <col min="2" max="3" width="10.7777777777778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</v>
      </c>
    </row>
    <row r="2" s="4" customFormat="1" spans="1:9">
      <c r="A2" s="5">
        <v>999223880299526</v>
      </c>
      <c r="B2" s="6">
        <v>45065</v>
      </c>
      <c r="C2" s="6">
        <v>45066</v>
      </c>
      <c r="D2" s="4">
        <v>78</v>
      </c>
      <c r="E2" s="4" t="str">
        <f>VLOOKUP(A2,HOP!A:L,12,0)</f>
        <v>78.00</v>
      </c>
      <c r="F2" s="4" t="str">
        <f>VLOOKUP(A2,HOP!A:C,3,0)</f>
        <v>3297955</v>
      </c>
      <c r="G2" s="4">
        <f>D2-E2</f>
        <v>0</v>
      </c>
      <c r="H2" s="4" t="str">
        <f>$H$1&amp;F2</f>
        <v>,3297955</v>
      </c>
      <c r="I2" s="4" t="str">
        <f>VLOOKUP(A2,HOP!A:U,21,0)</f>
        <v>直采</v>
      </c>
    </row>
    <row r="3" s="4" customFormat="1" spans="1:9">
      <c r="A3" s="5">
        <v>999224156738977</v>
      </c>
      <c r="B3" s="6">
        <v>45064</v>
      </c>
      <c r="C3" s="6">
        <v>45066</v>
      </c>
      <c r="D3" s="4">
        <v>82</v>
      </c>
      <c r="E3" s="4" t="str">
        <f>VLOOKUP(A3,HOP!A:L,12,0)</f>
        <v>82.00</v>
      </c>
      <c r="F3" s="4" t="str">
        <f>VLOOKUP(A3,HOP!A:C,3,0)</f>
        <v>3375973</v>
      </c>
      <c r="G3" s="4">
        <f>D3-E3</f>
        <v>0</v>
      </c>
      <c r="H3" s="4" t="str">
        <f>$H$1&amp;F3</f>
        <v>,3375973</v>
      </c>
      <c r="I3" s="4" t="str">
        <f>VLOOKUP(A3,HOP!A:U,21,0)</f>
        <v>直采</v>
      </c>
    </row>
    <row r="4" s="4" customFormat="1" spans="1:9">
      <c r="A4" s="5">
        <v>999224186974230</v>
      </c>
      <c r="B4" s="6">
        <v>45064</v>
      </c>
      <c r="C4" s="6">
        <v>45066</v>
      </c>
      <c r="D4" s="4">
        <v>296</v>
      </c>
      <c r="E4" s="4" t="str">
        <f>VLOOKUP(A4,HOP!A:L,12,0)</f>
        <v>296.00</v>
      </c>
      <c r="F4" s="4" t="str">
        <f>VLOOKUP(A4,HOP!A:C,3,0)</f>
        <v>3382359</v>
      </c>
      <c r="G4" s="4">
        <f>D4-E4</f>
        <v>0</v>
      </c>
      <c r="H4" s="4" t="str">
        <f>$H$1&amp;F4</f>
        <v>,3382359</v>
      </c>
      <c r="I4" s="4" t="str">
        <f>VLOOKUP(A4,HOP!A:U,21,0)</f>
        <v>直采</v>
      </c>
    </row>
    <row r="5" s="4" customFormat="1" spans="1:9">
      <c r="A5" s="5">
        <v>999224294131365</v>
      </c>
      <c r="B5" s="6">
        <v>45065</v>
      </c>
      <c r="C5" s="6">
        <v>45066</v>
      </c>
      <c r="D5" s="4">
        <v>47</v>
      </c>
      <c r="E5" s="4" t="str">
        <f>VLOOKUP(A5,HOP!A:L,12,0)</f>
        <v>47.00</v>
      </c>
      <c r="F5" s="4" t="str">
        <f>VLOOKUP(A5,HOP!A:C,3,0)</f>
        <v>3395819</v>
      </c>
      <c r="G5" s="4">
        <f>D5-E5</f>
        <v>0</v>
      </c>
      <c r="H5" s="4" t="str">
        <f>$H$1&amp;F5</f>
        <v>,3395819</v>
      </c>
      <c r="I5" s="4" t="str">
        <f>VLOOKUP(A5,HOP!A:U,21,0)</f>
        <v>直连</v>
      </c>
    </row>
    <row r="7" spans="4:4">
      <c r="D7" s="4">
        <f>SUM(D2:D6)</f>
        <v>503</v>
      </c>
    </row>
    <row r="8" spans="4:4">
      <c r="D8" s="7" t="s">
        <v>54</v>
      </c>
    </row>
    <row r="10" spans="1:3">
      <c r="A10" s="4" t="s">
        <v>55</v>
      </c>
      <c r="B10" s="4">
        <v>456</v>
      </c>
      <c r="C10" s="4">
        <v>3570.03</v>
      </c>
    </row>
    <row r="11" spans="1:3">
      <c r="A11" s="4" t="s">
        <v>56</v>
      </c>
      <c r="B11" s="4">
        <v>47</v>
      </c>
      <c r="C11" s="4">
        <v>367.97</v>
      </c>
    </row>
    <row r="12" spans="1:3">
      <c r="A12" s="4" t="s">
        <v>57</v>
      </c>
      <c r="B12" s="4">
        <f>SUM(B10:B11)</f>
        <v>503</v>
      </c>
      <c r="C12" s="4">
        <f>SUM(C10:C11)</f>
        <v>3938</v>
      </c>
    </row>
    <row r="13" spans="1:1">
      <c r="A13" s="4" t="s">
        <v>58</v>
      </c>
    </row>
  </sheetData>
  <autoFilter ref="A1:X5">
    <extLst/>
  </autoFilter>
  <conditionalFormatting sqref="A1:A8 A12:A1048576 A10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E18" sqref="E18"/>
    </sheetView>
  </sheetViews>
  <sheetFormatPr defaultColWidth="8.88888888888889" defaultRowHeight="13.2" outlineLevelRow="4"/>
  <cols>
    <col min="1" max="1" width="12.8888888888889" style="1"/>
    <col min="2" max="16383" width="8.88888888888889" style="1"/>
  </cols>
  <sheetData>
    <row r="1" s="1" customFormat="1" spans="1:22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  <c r="V1" s="2" t="s">
        <v>77</v>
      </c>
    </row>
    <row r="2" s="1" customFormat="1" spans="1:22">
      <c r="A2" s="3">
        <v>999224294131365</v>
      </c>
      <c r="B2" s="1" t="s">
        <v>78</v>
      </c>
      <c r="C2" s="1" t="s">
        <v>79</v>
      </c>
      <c r="D2" s="1" t="s">
        <v>80</v>
      </c>
      <c r="E2" s="1" t="s">
        <v>81</v>
      </c>
      <c r="F2" s="1" t="s">
        <v>78</v>
      </c>
      <c r="G2" s="1" t="s">
        <v>82</v>
      </c>
      <c r="H2" s="1" t="s">
        <v>83</v>
      </c>
      <c r="I2" s="1" t="s">
        <v>84</v>
      </c>
      <c r="J2" s="1" t="s">
        <v>30</v>
      </c>
      <c r="K2" s="1" t="s">
        <v>85</v>
      </c>
      <c r="L2" s="1" t="s">
        <v>85</v>
      </c>
      <c r="M2" s="1" t="s">
        <v>86</v>
      </c>
      <c r="N2" s="1" t="s">
        <v>86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  <c r="U2" s="1" t="s">
        <v>93</v>
      </c>
      <c r="V2" s="1" t="s">
        <v>94</v>
      </c>
    </row>
    <row r="3" s="1" customFormat="1" spans="1:22">
      <c r="A3" s="3">
        <v>999224186974230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  <c r="G3" s="1" t="s">
        <v>82</v>
      </c>
      <c r="H3" s="1" t="s">
        <v>83</v>
      </c>
      <c r="I3" s="1" t="s">
        <v>100</v>
      </c>
      <c r="J3" s="1" t="s">
        <v>30</v>
      </c>
      <c r="K3" s="1" t="s">
        <v>101</v>
      </c>
      <c r="L3" s="1" t="s">
        <v>101</v>
      </c>
      <c r="M3" s="1" t="s">
        <v>86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102</v>
      </c>
      <c r="S3" s="1" t="s">
        <v>91</v>
      </c>
      <c r="T3" s="1" t="s">
        <v>92</v>
      </c>
      <c r="U3" s="1" t="s">
        <v>103</v>
      </c>
      <c r="V3" s="1" t="s">
        <v>104</v>
      </c>
    </row>
    <row r="4" s="1" customFormat="1" spans="1:22">
      <c r="A4" s="3">
        <v>999224156738977</v>
      </c>
      <c r="B4" s="1" t="s">
        <v>105</v>
      </c>
      <c r="C4" s="1" t="s">
        <v>106</v>
      </c>
      <c r="D4" s="1" t="s">
        <v>107</v>
      </c>
      <c r="E4" s="1" t="s">
        <v>108</v>
      </c>
      <c r="F4" s="1" t="s">
        <v>99</v>
      </c>
      <c r="G4" s="1" t="s">
        <v>82</v>
      </c>
      <c r="H4" s="1" t="s">
        <v>83</v>
      </c>
      <c r="I4" s="1" t="s">
        <v>109</v>
      </c>
      <c r="J4" s="1" t="s">
        <v>30</v>
      </c>
      <c r="K4" s="1" t="s">
        <v>110</v>
      </c>
      <c r="L4" s="1" t="s">
        <v>110</v>
      </c>
      <c r="M4" s="1" t="s">
        <v>86</v>
      </c>
      <c r="N4" s="1" t="s">
        <v>86</v>
      </c>
      <c r="O4" s="1" t="s">
        <v>87</v>
      </c>
      <c r="P4" s="1" t="s">
        <v>88</v>
      </c>
      <c r="Q4" s="1" t="s">
        <v>89</v>
      </c>
      <c r="R4" s="1" t="s">
        <v>111</v>
      </c>
      <c r="S4" s="1" t="s">
        <v>91</v>
      </c>
      <c r="T4" s="1" t="s">
        <v>92</v>
      </c>
      <c r="U4" s="1" t="s">
        <v>103</v>
      </c>
      <c r="V4" s="1" t="s">
        <v>94</v>
      </c>
    </row>
    <row r="5" s="1" customFormat="1" spans="1:22">
      <c r="A5" s="3">
        <v>999223880299526</v>
      </c>
      <c r="B5" s="1" t="s">
        <v>112</v>
      </c>
      <c r="C5" s="1" t="s">
        <v>113</v>
      </c>
      <c r="D5" s="1" t="s">
        <v>114</v>
      </c>
      <c r="E5" s="1" t="s">
        <v>115</v>
      </c>
      <c r="F5" s="1" t="s">
        <v>78</v>
      </c>
      <c r="G5" s="1" t="s">
        <v>82</v>
      </c>
      <c r="H5" s="1" t="s">
        <v>83</v>
      </c>
      <c r="I5" s="1" t="s">
        <v>116</v>
      </c>
      <c r="J5" s="1" t="s">
        <v>30</v>
      </c>
      <c r="K5" s="1" t="s">
        <v>117</v>
      </c>
      <c r="L5" s="1" t="s">
        <v>117</v>
      </c>
      <c r="M5" s="1" t="s">
        <v>86</v>
      </c>
      <c r="N5" s="1" t="s">
        <v>86</v>
      </c>
      <c r="O5" s="1" t="s">
        <v>87</v>
      </c>
      <c r="P5" s="1" t="s">
        <v>88</v>
      </c>
      <c r="Q5" s="1" t="s">
        <v>89</v>
      </c>
      <c r="R5" s="1" t="s">
        <v>118</v>
      </c>
      <c r="S5" s="1" t="s">
        <v>91</v>
      </c>
      <c r="T5" s="1" t="s">
        <v>92</v>
      </c>
      <c r="U5" s="1" t="s">
        <v>103</v>
      </c>
      <c r="V5" s="1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2023-05-23T01:28:00Z</dcterms:created>
  <dcterms:modified xsi:type="dcterms:W3CDTF">2023-05-23T01:38:41Z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B1318C3EBA2B46888A84F45881E92604_12</vt:lpwstr>
  </property>
  <property fmtid="{D5CDD505-2E9C-101B-9397-08002B2CF9AE}" pid="3" name="KSOProductBuildVer">
    <vt:lpwstr>2052-11.1.0.14309</vt:lpwstr>
  </property>
</Properties>
</file>