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对账!$1:$25</definedName>
  </definedNames>
  <calcPr calcId="144525"/>
</workbook>
</file>

<file path=xl/sharedStrings.xml><?xml version="1.0" encoding="utf-8"?>
<sst xmlns="http://schemas.openxmlformats.org/spreadsheetml/2006/main" count="706" uniqueCount="261">
  <si>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</si>
  <si>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</si>
  <si>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</si>
  <si>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</si>
  <si>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</si>
  <si>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</si>
  <si>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</si>
  <si>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</si>
  <si>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</si>
  <si>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</si>
  <si>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</si>
  <si>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</si>
  <si>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</si>
  <si>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</si>
  <si>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</si>
  <si>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</si>
  <si>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</si>
  <si>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</si>
  <si>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</si>
  <si>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</si>
  <si>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</si>
  <si>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</si>
  <si>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</si>
  <si>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</si>
  <si>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</si>
  <si>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999223505254348	</t>
  </si>
  <si>
    <t>Ctrip</t>
  </si>
  <si>
    <t>正常</t>
  </si>
  <si>
    <t>[香港]香港都会海逸酒店(Harbour Plaza Metropolis)(5347164)</t>
  </si>
  <si>
    <t>高级房(至少提前7天预订)(连住3晚及以上)&lt;双人入住&gt;&lt;内宾&gt;&lt;无早&gt;</t>
  </si>
  <si>
    <t>CNY</t>
  </si>
  <si>
    <t>HUANG/WINA,LIU/YONGJIANG</t>
  </si>
  <si>
    <t>CA363230524CNY</t>
  </si>
  <si>
    <t>未提现</t>
  </si>
  <si>
    <t>携程开票</t>
  </si>
  <si>
    <t xml:space="preserve">3201360	</t>
  </si>
  <si>
    <t xml:space="preserve">	</t>
  </si>
  <si>
    <t xml:space="preserve">23515138785	</t>
  </si>
  <si>
    <t>WANG/BAOYING</t>
  </si>
  <si>
    <t xml:space="preserve">3202914	</t>
  </si>
  <si>
    <t xml:space="preserve">999223793776360	</t>
  </si>
  <si>
    <t>[香港]香港九龙酒店(The Kowloon Hotel)(9826444)</t>
  </si>
  <si>
    <t>豪华房(至少提前5天预订)(至少连住2晚及以上)&lt;双人入住&gt;&lt;内宾&gt;&lt;无早&gt;</t>
  </si>
  <si>
    <t>Chen/Yifang</t>
  </si>
  <si>
    <t xml:space="preserve">3273300	</t>
  </si>
  <si>
    <t xml:space="preserve">999223922823404	</t>
  </si>
  <si>
    <t>[香港]历山酒店(Hotel Alexandra)(105646626)</t>
  </si>
  <si>
    <t>梅花客房 (城市景观)(至少提前5天预订)(至少连住2晚及以上)&lt;双人入住&gt;&lt;内宾&gt;&lt;无早&gt;</t>
  </si>
  <si>
    <t>YAN/MIN,YAN/JIE</t>
  </si>
  <si>
    <t xml:space="preserve">3306419	</t>
  </si>
  <si>
    <t xml:space="preserve">999223930780771	</t>
  </si>
  <si>
    <t>[香港]香港九龙海逸君绰酒店(Harbour Grand Kowloon)(17095949)</t>
  </si>
  <si>
    <t>高级客房(至少连住2晚及以上)&lt;特惠&gt;&lt;双人入住&gt;&lt;内宾&gt;&lt;无早&gt;</t>
  </si>
  <si>
    <t>Chen/Ruifang,Chen/Jianwei</t>
  </si>
  <si>
    <t xml:space="preserve">3307653	</t>
  </si>
  <si>
    <t xml:space="preserve">999223969559149	</t>
  </si>
  <si>
    <t>[香港]香港弥敦酒店(Nathan Hotel)(10105446)</t>
  </si>
  <si>
    <t>卓智双床房&lt;双人入住&gt;&lt;内宾&gt;&lt;预付&gt;&lt;无早&gt;</t>
  </si>
  <si>
    <t>wang/jinsong</t>
  </si>
  <si>
    <t xml:space="preserve">3316254	</t>
  </si>
  <si>
    <t xml:space="preserve">HBD-65649-318-1699311	</t>
  </si>
  <si>
    <t xml:space="preserve">999223984610470	</t>
  </si>
  <si>
    <t>[香港]旺角荟贤居(Lodgewood by Nina Hospitality (3486069)</t>
  </si>
  <si>
    <t>w.客房&lt;双人入住&gt;&lt;内宾&gt;&lt;预付&gt;&lt;无早&gt;</t>
  </si>
  <si>
    <t>ZHAO/LAN,HU/JIADONG</t>
  </si>
  <si>
    <t xml:space="preserve">3320319	</t>
  </si>
  <si>
    <t xml:space="preserve">24223	</t>
  </si>
  <si>
    <t xml:space="preserve">999224014034991	</t>
  </si>
  <si>
    <t>feng/haoxu</t>
  </si>
  <si>
    <t xml:space="preserve">3329840	</t>
  </si>
  <si>
    <t xml:space="preserve">HBD-65649-318-1701074	</t>
  </si>
  <si>
    <t xml:space="preserve">999224025240651	</t>
  </si>
  <si>
    <t>[广州]广州珀丽酒店(9826184)</t>
  </si>
  <si>
    <t>豪华大床房&lt;双人入住&gt;&lt;内宾&gt;&lt;预付&gt;&lt;无早&gt;</t>
  </si>
  <si>
    <t>蒋怡言</t>
  </si>
  <si>
    <t xml:space="preserve">3333300	</t>
  </si>
  <si>
    <t xml:space="preserve">999224025255225	</t>
  </si>
  <si>
    <t>吴宜红</t>
  </si>
  <si>
    <t xml:space="preserve">3333304	</t>
  </si>
  <si>
    <t xml:space="preserve">999224025269117	</t>
  </si>
  <si>
    <t>陈宏勇</t>
  </si>
  <si>
    <t xml:space="preserve">3333305	</t>
  </si>
  <si>
    <t xml:space="preserve">999224043195945	</t>
  </si>
  <si>
    <t>[梅州]梅州昌盛豪生大酒店(45834822)</t>
  </si>
  <si>
    <t>柚见汝——非遗大床房&lt;超值特惠&gt;&lt;双人入住&gt;&lt;双早&gt;</t>
  </si>
  <si>
    <t>江炼</t>
  </si>
  <si>
    <t xml:space="preserve">24043592344	</t>
  </si>
  <si>
    <t>[梅州]梅州白天鹅迎宾馆(100697959)</t>
  </si>
  <si>
    <t>商务江景大床房&lt;特惠促销&gt;&lt;双人入住&gt;&lt;双早&gt;&lt;日历房套餐高价值&gt;&lt;新酒店礼盒&gt;</t>
  </si>
  <si>
    <t>李晓琴</t>
  </si>
  <si>
    <t xml:space="preserve">999224044195900	</t>
  </si>
  <si>
    <t>[广州]广州威珀斯酒店(67322972)</t>
  </si>
  <si>
    <t>行政双床房&lt;双人入住&gt;&lt;内宾&gt;&lt;预付&gt;&lt;双早&gt;</t>
  </si>
  <si>
    <t>李燕平</t>
  </si>
  <si>
    <t xml:space="preserve">3338469	</t>
  </si>
  <si>
    <t xml:space="preserve">728885	</t>
  </si>
  <si>
    <t xml:space="preserve">999224045329075	</t>
  </si>
  <si>
    <t>[广州]广东胜利宾馆(27091341)</t>
  </si>
  <si>
    <t>高级双床房&lt;双人入住&gt;&lt;内宾&gt;&lt;预付&gt;&lt;无早&gt;</t>
  </si>
  <si>
    <t>夏莉萍</t>
  </si>
  <si>
    <t xml:space="preserve">3338930	</t>
  </si>
  <si>
    <t xml:space="preserve">999224047385303	</t>
  </si>
  <si>
    <t>[深圳]深圳华强广场酒店(9852536)</t>
  </si>
  <si>
    <t>刘丽华</t>
  </si>
  <si>
    <t xml:space="preserve">3339682	</t>
  </si>
  <si>
    <t xml:space="preserve">2305080010	</t>
  </si>
  <si>
    <t xml:space="preserve">999224048298704	</t>
  </si>
  <si>
    <t>商务江景双床房&lt;超值特惠&gt;&lt;双人入住&gt;&lt;日历房套餐高价值&gt;&lt;单早&gt;&lt;新酒店礼盒&gt;</t>
  </si>
  <si>
    <t>李见新</t>
  </si>
  <si>
    <t xml:space="preserve">999224048870200	</t>
  </si>
  <si>
    <t>商务大床房&lt;双人入住&gt;&lt;内宾&gt;&lt;预付&gt;&lt;无早&gt;</t>
  </si>
  <si>
    <t>张志福</t>
  </si>
  <si>
    <t xml:space="preserve">3340308	</t>
  </si>
  <si>
    <t xml:space="preserve">729010	</t>
  </si>
  <si>
    <t xml:space="preserve">999224050103727	</t>
  </si>
  <si>
    <t>[香港]香港广易商务宾馆(家庭旅馆)(WIDE EVER HOSTEL)(2981749)</t>
  </si>
  <si>
    <t>大床房&lt;特惠专享&gt;&lt;双人入住&gt;&lt;无早&gt;</t>
  </si>
  <si>
    <t>ZHANG/ZHIXIONG</t>
  </si>
  <si>
    <t xml:space="preserve">3340709	</t>
  </si>
  <si>
    <t xml:space="preserve">999224050566762	</t>
  </si>
  <si>
    <t>张俊炎</t>
  </si>
  <si>
    <t xml:space="preserve">999224052786319	</t>
  </si>
  <si>
    <t>[香港]香港百利酒店(Burlington Hotel)(81148704)</t>
  </si>
  <si>
    <t>标准大床房&lt;双人入住&gt;&lt;内宾&gt;&lt;预付&gt;&lt;无早&gt;</t>
  </si>
  <si>
    <t>MA/WEIWEI</t>
  </si>
  <si>
    <t xml:space="preserve">3342175	</t>
  </si>
  <si>
    <t xml:space="preserve">MTN-4917940415779405253	</t>
  </si>
  <si>
    <t xml:space="preserve">999224057023638	</t>
  </si>
  <si>
    <t>xingcai/wang</t>
  </si>
  <si>
    <t xml:space="preserve">3342726	</t>
  </si>
  <si>
    <t xml:space="preserve">HBD-65649-318-1702748	</t>
  </si>
  <si>
    <t>，</t>
  </si>
  <si>
    <t>999224043195945</t>
  </si>
  <si>
    <t>202305071851530076</t>
  </si>
  <si>
    <t>202305071909260021</t>
  </si>
  <si>
    <t>999224048298704</t>
  </si>
  <si>
    <t>202305080836230068</t>
  </si>
  <si>
    <t>999224050566762</t>
  </si>
  <si>
    <t>202305081244170068</t>
  </si>
  <si>
    <t>A230524094105481</t>
  </si>
  <si>
    <t>A230524094204481</t>
  </si>
  <si>
    <t>房集： i230524094021 1357元</t>
  </si>
  <si>
    <t>CNY / HKD 当前参考汇率: 1.109088824</t>
  </si>
  <si>
    <t>总计：26957.29 CNY/
29898.03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</si>
  <si>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</si>
  <si>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</si>
  <si>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</si>
  <si>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</si>
  <si>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</si>
  <si>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</si>
  <si>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</si>
  <si>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</si>
  <si>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</si>
  <si>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</si>
  <si>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</si>
  <si>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</si>
  <si>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</si>
  <si>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</si>
  <si>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</si>
  <si>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</si>
  <si>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</si>
  <si>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</si>
  <si>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</si>
  <si>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2023-05-08</t>
  </si>
  <si>
    <t>3342726</t>
  </si>
  <si>
    <t>香港弥敦酒店</t>
  </si>
  <si>
    <t>xingcai wang</t>
  </si>
  <si>
    <t>2023-05-09</t>
  </si>
  <si>
    <t>退房日周结</t>
  </si>
  <si>
    <t>949.40</t>
  </si>
  <si>
    <t>RMB</t>
  </si>
  <si>
    <t>0</t>
  </si>
  <si>
    <t>0.00</t>
  </si>
  <si>
    <t>携程国内直连(DD)</t>
  </si>
  <si>
    <t>01.011249</t>
  </si>
  <si>
    <t>2023-05-08 19:51:01</t>
  </si>
  <si>
    <t>否</t>
  </si>
  <si>
    <t>汇智国际旅游发展有限公司</t>
  </si>
  <si>
    <t>直连</t>
  </si>
  <si>
    <t>中国</t>
  </si>
  <si>
    <t>3342175</t>
  </si>
  <si>
    <t>香港百利酒店</t>
  </si>
  <si>
    <t>MA WEIWEI</t>
  </si>
  <si>
    <t>494.90</t>
  </si>
  <si>
    <t>2023-05-08 17:32:44</t>
  </si>
  <si>
    <t>3340709</t>
  </si>
  <si>
    <t>香港广易商务宾馆(家庭旅馆)</t>
  </si>
  <si>
    <t>ZHANG ZHIXIONG</t>
  </si>
  <si>
    <t>249.90</t>
  </si>
  <si>
    <t>2023-05-08 11:42:17</t>
  </si>
  <si>
    <t>直采</t>
  </si>
  <si>
    <t>3340308</t>
  </si>
  <si>
    <t>广州威珀斯酒店</t>
  </si>
  <si>
    <t>695.89</t>
  </si>
  <si>
    <t>2023-05-08 09:40:03</t>
  </si>
  <si>
    <t>3339682</t>
  </si>
  <si>
    <t>深圳华强广场酒店</t>
  </si>
  <si>
    <t>548.43</t>
  </si>
  <si>
    <t>2023-05-08 00:22:21</t>
  </si>
  <si>
    <t>2023-05-07</t>
  </si>
  <si>
    <t>3338930</t>
  </si>
  <si>
    <t>广东胜利宾馆</t>
  </si>
  <si>
    <t>417.13</t>
  </si>
  <si>
    <t>2023-05-07 21:18:38</t>
  </si>
  <si>
    <t>3338469</t>
  </si>
  <si>
    <t>922.13</t>
  </si>
  <si>
    <t>2023-05-07 19:54:40</t>
  </si>
  <si>
    <t>2023-05-06</t>
  </si>
  <si>
    <t>3333305</t>
  </si>
  <si>
    <t>广州珀丽酒店</t>
  </si>
  <si>
    <t>309.06</t>
  </si>
  <si>
    <t>2023-05-06 14:18:48</t>
  </si>
  <si>
    <t>3333304</t>
  </si>
  <si>
    <t>2023-05-06 14:17:54</t>
  </si>
  <si>
    <t>3333300</t>
  </si>
  <si>
    <t>2023-05-06 14:16:52</t>
  </si>
  <si>
    <t>2023-05-05</t>
  </si>
  <si>
    <t>3329840</t>
  </si>
  <si>
    <t>feng haoxu</t>
  </si>
  <si>
    <t>730.23</t>
  </si>
  <si>
    <t>2023-05-05 18:11:16</t>
  </si>
  <si>
    <t>2023-05-03</t>
  </si>
  <si>
    <t>3320319</t>
  </si>
  <si>
    <t>旺角荟贤居</t>
  </si>
  <si>
    <t>ZHAO LAN,HU JIADONG</t>
  </si>
  <si>
    <t>4145.04</t>
  </si>
  <si>
    <t>2023-05-03 14:40:57</t>
  </si>
  <si>
    <t>2023-05-02</t>
  </si>
  <si>
    <t>3316254</t>
  </si>
  <si>
    <t>wang jinsong</t>
  </si>
  <si>
    <t>915.06</t>
  </si>
  <si>
    <t>2023-05-02 14:26:21</t>
  </si>
  <si>
    <t>2023-04-30</t>
  </si>
  <si>
    <t>3307653</t>
  </si>
  <si>
    <t>香港九龙海逸君绰酒店</t>
  </si>
  <si>
    <t>Chen Ruifang,Chen Jianwei</t>
  </si>
  <si>
    <t>2776.00</t>
  </si>
  <si>
    <t>2023-05-01 09:22:12</t>
  </si>
  <si>
    <t>2023-04-29</t>
  </si>
  <si>
    <t>3306419</t>
  </si>
  <si>
    <t>历山酒店</t>
  </si>
  <si>
    <t>YAN MIN,YAN JIE</t>
  </si>
  <si>
    <t>2039.00</t>
  </si>
  <si>
    <t>2023-05-03 09:27:16</t>
  </si>
  <si>
    <t>2023-04-22</t>
  </si>
  <si>
    <t>3273300</t>
  </si>
  <si>
    <t>香港九龙酒店</t>
  </si>
  <si>
    <t>Chen Yifang</t>
  </si>
  <si>
    <t>1550.00</t>
  </si>
  <si>
    <t>2023-04-25 11:35:36</t>
  </si>
  <si>
    <t>2023-04-06</t>
  </si>
  <si>
    <t>3202914</t>
  </si>
  <si>
    <t>香港都会海逸酒店</t>
  </si>
  <si>
    <t>WANG BAOYING</t>
  </si>
  <si>
    <t>4881.00</t>
  </si>
  <si>
    <t>2023-04-06 21:40:28</t>
  </si>
  <si>
    <t>2023-04-05</t>
  </si>
  <si>
    <t>3201360</t>
  </si>
  <si>
    <t>HUANG WINA,LIU YONGJIANG</t>
  </si>
  <si>
    <t>3359.00</t>
  </si>
  <si>
    <t>2023-04-06 21:39:06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</si>
</sst>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  <xf numFmtId="0" fontId="3" fillId="0" borderId="0" xfId="0" applyNumberFormat="1" applyFont="1" applyFill="1" applyAlignment="1" quotePrefix="1">
      <alignment vertical="center"/>
    </xf>
    <xf numFmtId="0" fontId="3" fillId="0" borderId="0" xfId="0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40</xdr:row>
      <xdr:rowOff>0</xdr:rowOff>
    </xdr:from>
    <xdr:to>
      <xdr:col>15</xdr:col>
      <xdr:colOff>209550</xdr:colOff>
      <xdr:row>70</xdr:row>
      <xdr:rowOff>57150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6858000"/>
          <a:ext cx="10858500" cy="52006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23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45051</v>
      </c>
      <c r="G2" s="6">
        <v>45055</v>
      </c>
      <c r="H2" s="4">
        <v>1</v>
      </c>
      <c r="I2" s="4">
        <v>4</v>
      </c>
      <c r="J2" s="4">
        <v>4</v>
      </c>
      <c r="K2" s="4" t="s">
        <v>30</v>
      </c>
      <c r="L2" s="4">
        <v>3359</v>
      </c>
      <c r="M2" s="4">
        <v>3359</v>
      </c>
      <c r="N2" s="4" t="s">
        <v>31</v>
      </c>
      <c r="O2" s="4" t="s">
        <v>32</v>
      </c>
      <c r="P2" s="4" t="s">
        <v>33</v>
      </c>
      <c r="Q2" s="4">
        <v>0</v>
      </c>
      <c r="R2" s="7">
        <v>45021</v>
      </c>
      <c r="S2" s="6">
        <v>45070</v>
      </c>
      <c r="T2" s="4" t="s">
        <v>34</v>
      </c>
      <c r="U2" s="4">
        <v>3359</v>
      </c>
      <c r="V2" s="4">
        <v>0</v>
      </c>
      <c r="W2" s="4">
        <v>67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28</v>
      </c>
      <c r="E3" s="4" t="s">
        <v>29</v>
      </c>
      <c r="F3" s="6">
        <v>45049</v>
      </c>
      <c r="G3" s="6">
        <v>45055</v>
      </c>
      <c r="H3" s="4">
        <v>1</v>
      </c>
      <c r="I3" s="4">
        <v>6</v>
      </c>
      <c r="J3" s="4">
        <v>6</v>
      </c>
      <c r="K3" s="4" t="s">
        <v>30</v>
      </c>
      <c r="L3" s="4">
        <v>4881</v>
      </c>
      <c r="M3" s="4">
        <v>4881</v>
      </c>
      <c r="N3" s="4" t="s">
        <v>38</v>
      </c>
      <c r="O3" s="4" t="s">
        <v>32</v>
      </c>
      <c r="P3" s="4" t="s">
        <v>33</v>
      </c>
      <c r="Q3" s="4">
        <v>0</v>
      </c>
      <c r="R3" s="7">
        <v>45022</v>
      </c>
      <c r="S3" s="6">
        <v>45070</v>
      </c>
      <c r="T3" s="4" t="s">
        <v>34</v>
      </c>
      <c r="U3" s="4">
        <v>4881</v>
      </c>
      <c r="V3" s="4">
        <v>0</v>
      </c>
      <c r="W3" s="4">
        <v>0</v>
      </c>
      <c r="X3" s="4" t="s">
        <v>39</v>
      </c>
      <c r="Y3" s="4" t="s">
        <v>36</v>
      </c>
    </row>
    <row r="4" s="4" customFormat="1" spans="1:25">
      <c r="A4" s="4" t="s">
        <v>40</v>
      </c>
      <c r="B4" s="4" t="s">
        <v>26</v>
      </c>
      <c r="C4" s="4" t="s">
        <v>27</v>
      </c>
      <c r="D4" s="4" t="s">
        <v>41</v>
      </c>
      <c r="E4" s="4" t="s">
        <v>42</v>
      </c>
      <c r="F4" s="6">
        <v>45053</v>
      </c>
      <c r="G4" s="6">
        <v>45055</v>
      </c>
      <c r="H4" s="4">
        <v>1</v>
      </c>
      <c r="I4" s="4">
        <v>2</v>
      </c>
      <c r="J4" s="4">
        <v>2</v>
      </c>
      <c r="K4" s="4" t="s">
        <v>30</v>
      </c>
      <c r="L4" s="4">
        <v>1550</v>
      </c>
      <c r="M4" s="4">
        <v>1550</v>
      </c>
      <c r="N4" s="4" t="s">
        <v>43</v>
      </c>
      <c r="O4" s="4" t="s">
        <v>32</v>
      </c>
      <c r="P4" s="4" t="s">
        <v>33</v>
      </c>
      <c r="Q4" s="4">
        <v>0</v>
      </c>
      <c r="R4" s="7">
        <v>45038</v>
      </c>
      <c r="S4" s="6">
        <v>45070</v>
      </c>
      <c r="T4" s="4" t="s">
        <v>34</v>
      </c>
      <c r="U4" s="4">
        <v>1550</v>
      </c>
      <c r="V4" s="4">
        <v>0</v>
      </c>
      <c r="W4" s="4">
        <v>0</v>
      </c>
      <c r="X4" s="4" t="s">
        <v>44</v>
      </c>
      <c r="Y4" s="4" t="s">
        <v>36</v>
      </c>
    </row>
    <row r="5" s="4" customFormat="1" spans="1:25">
      <c r="A5" s="4" t="s">
        <v>45</v>
      </c>
      <c r="B5" s="4" t="s">
        <v>26</v>
      </c>
      <c r="C5" s="4" t="s">
        <v>27</v>
      </c>
      <c r="D5" s="4" t="s">
        <v>46</v>
      </c>
      <c r="E5" s="4" t="s">
        <v>47</v>
      </c>
      <c r="F5" s="6">
        <v>45052</v>
      </c>
      <c r="G5" s="6">
        <v>45055</v>
      </c>
      <c r="H5" s="4">
        <v>1</v>
      </c>
      <c r="I5" s="4">
        <v>3</v>
      </c>
      <c r="J5" s="4">
        <v>3</v>
      </c>
      <c r="K5" s="4" t="s">
        <v>30</v>
      </c>
      <c r="L5" s="4">
        <v>2039</v>
      </c>
      <c r="M5" s="4">
        <v>2039</v>
      </c>
      <c r="N5" s="4" t="s">
        <v>48</v>
      </c>
      <c r="O5" s="4" t="s">
        <v>32</v>
      </c>
      <c r="P5" s="4" t="s">
        <v>33</v>
      </c>
      <c r="Q5" s="4">
        <v>0</v>
      </c>
      <c r="R5" s="7">
        <v>45045</v>
      </c>
      <c r="S5" s="6">
        <v>45070</v>
      </c>
      <c r="T5" s="4" t="s">
        <v>34</v>
      </c>
      <c r="U5" s="4">
        <v>2039</v>
      </c>
      <c r="V5" s="4">
        <v>0</v>
      </c>
      <c r="W5" s="4">
        <v>0</v>
      </c>
      <c r="X5" s="4" t="s">
        <v>49</v>
      </c>
      <c r="Y5" s="4" t="s">
        <v>36</v>
      </c>
    </row>
    <row r="6" s="4" customFormat="1" spans="1:25">
      <c r="A6" s="4" t="s">
        <v>50</v>
      </c>
      <c r="B6" s="4" t="s">
        <v>26</v>
      </c>
      <c r="C6" s="4" t="s">
        <v>27</v>
      </c>
      <c r="D6" s="4" t="s">
        <v>51</v>
      </c>
      <c r="E6" s="4" t="s">
        <v>52</v>
      </c>
      <c r="F6" s="6">
        <v>45052</v>
      </c>
      <c r="G6" s="6">
        <v>45055</v>
      </c>
      <c r="H6" s="4">
        <v>1</v>
      </c>
      <c r="I6" s="4">
        <v>3</v>
      </c>
      <c r="J6" s="4">
        <v>3</v>
      </c>
      <c r="K6" s="4" t="s">
        <v>30</v>
      </c>
      <c r="L6" s="4">
        <v>2776</v>
      </c>
      <c r="M6" s="4">
        <v>2776</v>
      </c>
      <c r="N6" s="4" t="s">
        <v>53</v>
      </c>
      <c r="O6" s="4" t="s">
        <v>32</v>
      </c>
      <c r="P6" s="4" t="s">
        <v>33</v>
      </c>
      <c r="Q6" s="4">
        <v>0</v>
      </c>
      <c r="R6" s="7">
        <v>45046</v>
      </c>
      <c r="S6" s="6">
        <v>45070</v>
      </c>
      <c r="T6" s="4" t="s">
        <v>34</v>
      </c>
      <c r="U6" s="4">
        <v>2776</v>
      </c>
      <c r="V6" s="4">
        <v>0</v>
      </c>
      <c r="W6" s="4">
        <v>0</v>
      </c>
      <c r="X6" s="4" t="s">
        <v>54</v>
      </c>
      <c r="Y6" s="4" t="s">
        <v>36</v>
      </c>
    </row>
    <row r="7" s="4" customFormat="1" spans="1:25">
      <c r="A7" s="4" t="s">
        <v>55</v>
      </c>
      <c r="B7" s="4" t="s">
        <v>26</v>
      </c>
      <c r="C7" s="4" t="s">
        <v>27</v>
      </c>
      <c r="D7" s="4" t="s">
        <v>56</v>
      </c>
      <c r="E7" s="4" t="s">
        <v>57</v>
      </c>
      <c r="F7" s="6">
        <v>45054</v>
      </c>
      <c r="G7" s="6">
        <v>45055</v>
      </c>
      <c r="H7" s="4">
        <v>1</v>
      </c>
      <c r="I7" s="4">
        <v>1</v>
      </c>
      <c r="J7" s="4">
        <v>1</v>
      </c>
      <c r="K7" s="4" t="s">
        <v>30</v>
      </c>
      <c r="L7" s="4">
        <v>915.06</v>
      </c>
      <c r="M7" s="4">
        <v>915.06</v>
      </c>
      <c r="N7" s="4" t="s">
        <v>58</v>
      </c>
      <c r="O7" s="4" t="s">
        <v>32</v>
      </c>
      <c r="P7" s="4" t="s">
        <v>33</v>
      </c>
      <c r="Q7" s="4">
        <v>0</v>
      </c>
      <c r="R7" s="7">
        <v>45048</v>
      </c>
      <c r="S7" s="6">
        <v>45070</v>
      </c>
      <c r="T7" s="4" t="s">
        <v>34</v>
      </c>
      <c r="U7" s="4">
        <v>915.06</v>
      </c>
      <c r="V7" s="4">
        <v>0</v>
      </c>
      <c r="W7" s="4">
        <v>0</v>
      </c>
      <c r="X7" s="4" t="s">
        <v>59</v>
      </c>
      <c r="Y7" s="4" t="s">
        <v>60</v>
      </c>
    </row>
    <row r="8" s="4" customFormat="1" spans="1:26">
      <c r="A8" s="4" t="s">
        <v>61</v>
      </c>
      <c r="B8" s="4" t="s">
        <v>26</v>
      </c>
      <c r="C8" s="4" t="s">
        <v>27</v>
      </c>
      <c r="D8" s="4" t="s">
        <v>62</v>
      </c>
      <c r="E8" s="4" t="s">
        <v>63</v>
      </c>
      <c r="F8" s="6">
        <v>45052</v>
      </c>
      <c r="G8" s="6">
        <v>45055</v>
      </c>
      <c r="H8" s="4">
        <v>2</v>
      </c>
      <c r="I8" s="4">
        <v>3</v>
      </c>
      <c r="J8" s="4">
        <v>6</v>
      </c>
      <c r="K8" s="4" t="s">
        <v>30</v>
      </c>
      <c r="L8" s="4">
        <v>4145.04</v>
      </c>
      <c r="M8" s="4">
        <v>4145.04</v>
      </c>
      <c r="N8" s="4" t="s">
        <v>64</v>
      </c>
      <c r="O8" s="4" t="s">
        <v>32</v>
      </c>
      <c r="P8" s="4" t="s">
        <v>33</v>
      </c>
      <c r="Q8" s="4">
        <v>0</v>
      </c>
      <c r="R8" s="7">
        <v>45049</v>
      </c>
      <c r="S8" s="6">
        <v>45070</v>
      </c>
      <c r="T8" s="4" t="s">
        <v>34</v>
      </c>
      <c r="U8" s="4">
        <v>4145.04</v>
      </c>
      <c r="V8" s="4">
        <v>0</v>
      </c>
      <c r="W8" s="4">
        <v>0</v>
      </c>
      <c r="X8" s="4" t="s">
        <v>65</v>
      </c>
      <c r="Y8" s="4">
        <v>24222</v>
      </c>
      <c r="Z8" s="4" t="s">
        <v>66</v>
      </c>
    </row>
    <row r="9" s="4" customFormat="1" spans="1:25">
      <c r="A9" s="4" t="s">
        <v>67</v>
      </c>
      <c r="B9" s="4" t="s">
        <v>26</v>
      </c>
      <c r="C9" s="4" t="s">
        <v>27</v>
      </c>
      <c r="D9" s="4" t="s">
        <v>56</v>
      </c>
      <c r="E9" s="4" t="s">
        <v>57</v>
      </c>
      <c r="F9" s="6">
        <v>45054</v>
      </c>
      <c r="G9" s="6">
        <v>45055</v>
      </c>
      <c r="H9" s="4">
        <v>1</v>
      </c>
      <c r="I9" s="4">
        <v>1</v>
      </c>
      <c r="J9" s="4">
        <v>1</v>
      </c>
      <c r="K9" s="4" t="s">
        <v>30</v>
      </c>
      <c r="L9" s="4">
        <v>730.23</v>
      </c>
      <c r="M9" s="4">
        <v>730.23</v>
      </c>
      <c r="N9" s="4" t="s">
        <v>68</v>
      </c>
      <c r="O9" s="4" t="s">
        <v>32</v>
      </c>
      <c r="P9" s="4" t="s">
        <v>33</v>
      </c>
      <c r="Q9" s="4">
        <v>0</v>
      </c>
      <c r="R9" s="7">
        <v>45051</v>
      </c>
      <c r="S9" s="6">
        <v>45070</v>
      </c>
      <c r="T9" s="4" t="s">
        <v>34</v>
      </c>
      <c r="U9" s="4">
        <v>730.23</v>
      </c>
      <c r="V9" s="4">
        <v>0</v>
      </c>
      <c r="W9" s="4">
        <v>0</v>
      </c>
      <c r="X9" s="4" t="s">
        <v>69</v>
      </c>
      <c r="Y9" s="4" t="s">
        <v>70</v>
      </c>
    </row>
    <row r="10" s="4" customFormat="1" spans="1:25">
      <c r="A10" s="4" t="s">
        <v>71</v>
      </c>
      <c r="B10" s="4" t="s">
        <v>26</v>
      </c>
      <c r="C10" s="4" t="s">
        <v>27</v>
      </c>
      <c r="D10" s="4" t="s">
        <v>72</v>
      </c>
      <c r="E10" s="4" t="s">
        <v>73</v>
      </c>
      <c r="F10" s="6">
        <v>45054</v>
      </c>
      <c r="G10" s="6">
        <v>45055</v>
      </c>
      <c r="H10" s="4">
        <v>1</v>
      </c>
      <c r="I10" s="4">
        <v>1</v>
      </c>
      <c r="J10" s="4">
        <v>1</v>
      </c>
      <c r="K10" s="4" t="s">
        <v>30</v>
      </c>
      <c r="L10" s="4">
        <v>309.06</v>
      </c>
      <c r="M10" s="4">
        <v>309.06</v>
      </c>
      <c r="N10" s="4" t="s">
        <v>74</v>
      </c>
      <c r="O10" s="4" t="s">
        <v>32</v>
      </c>
      <c r="P10" s="4" t="s">
        <v>33</v>
      </c>
      <c r="Q10" s="4">
        <v>0</v>
      </c>
      <c r="R10" s="7">
        <v>45052</v>
      </c>
      <c r="S10" s="6">
        <v>45070</v>
      </c>
      <c r="T10" s="4" t="s">
        <v>34</v>
      </c>
      <c r="U10" s="4">
        <v>309.06</v>
      </c>
      <c r="V10" s="4">
        <v>0</v>
      </c>
      <c r="W10" s="4">
        <v>0</v>
      </c>
      <c r="X10" s="4" t="s">
        <v>75</v>
      </c>
      <c r="Y10" s="4" t="s">
        <v>36</v>
      </c>
    </row>
    <row r="11" s="4" customFormat="1" spans="1:25">
      <c r="A11" s="4" t="s">
        <v>76</v>
      </c>
      <c r="B11" s="4" t="s">
        <v>26</v>
      </c>
      <c r="C11" s="4" t="s">
        <v>27</v>
      </c>
      <c r="D11" s="4" t="s">
        <v>72</v>
      </c>
      <c r="E11" s="4" t="s">
        <v>73</v>
      </c>
      <c r="F11" s="6">
        <v>45054</v>
      </c>
      <c r="G11" s="6">
        <v>45055</v>
      </c>
      <c r="H11" s="4">
        <v>1</v>
      </c>
      <c r="I11" s="4">
        <v>1</v>
      </c>
      <c r="J11" s="4">
        <v>1</v>
      </c>
      <c r="K11" s="4" t="s">
        <v>30</v>
      </c>
      <c r="L11" s="4">
        <v>309.06</v>
      </c>
      <c r="M11" s="4">
        <v>309.06</v>
      </c>
      <c r="N11" s="4" t="s">
        <v>77</v>
      </c>
      <c r="O11" s="4" t="s">
        <v>32</v>
      </c>
      <c r="P11" s="4" t="s">
        <v>33</v>
      </c>
      <c r="Q11" s="4">
        <v>0</v>
      </c>
      <c r="R11" s="7">
        <v>45052</v>
      </c>
      <c r="S11" s="6">
        <v>45070</v>
      </c>
      <c r="T11" s="4" t="s">
        <v>34</v>
      </c>
      <c r="U11" s="4">
        <v>309.06</v>
      </c>
      <c r="V11" s="4">
        <v>0</v>
      </c>
      <c r="W11" s="4">
        <v>0</v>
      </c>
      <c r="X11" s="4" t="s">
        <v>78</v>
      </c>
      <c r="Y11" s="4" t="s">
        <v>36</v>
      </c>
    </row>
    <row r="12" s="4" customFormat="1" spans="1:25">
      <c r="A12" s="4" t="s">
        <v>79</v>
      </c>
      <c r="B12" s="4" t="s">
        <v>26</v>
      </c>
      <c r="C12" s="4" t="s">
        <v>27</v>
      </c>
      <c r="D12" s="4" t="s">
        <v>72</v>
      </c>
      <c r="E12" s="4" t="s">
        <v>73</v>
      </c>
      <c r="F12" s="6">
        <v>45054</v>
      </c>
      <c r="G12" s="6">
        <v>45055</v>
      </c>
      <c r="H12" s="4">
        <v>1</v>
      </c>
      <c r="I12" s="4">
        <v>1</v>
      </c>
      <c r="J12" s="4">
        <v>1</v>
      </c>
      <c r="K12" s="4" t="s">
        <v>30</v>
      </c>
      <c r="L12" s="4">
        <v>309.06</v>
      </c>
      <c r="M12" s="4">
        <v>309.06</v>
      </c>
      <c r="N12" s="4" t="s">
        <v>80</v>
      </c>
      <c r="O12" s="4" t="s">
        <v>32</v>
      </c>
      <c r="P12" s="4" t="s">
        <v>33</v>
      </c>
      <c r="Q12" s="4">
        <v>0</v>
      </c>
      <c r="R12" s="7">
        <v>45052</v>
      </c>
      <c r="S12" s="6">
        <v>45070</v>
      </c>
      <c r="T12" s="4" t="s">
        <v>34</v>
      </c>
      <c r="U12" s="4">
        <v>309.06</v>
      </c>
      <c r="V12" s="4">
        <v>0</v>
      </c>
      <c r="W12" s="4">
        <v>0</v>
      </c>
      <c r="X12" s="4" t="s">
        <v>81</v>
      </c>
      <c r="Y12" s="4" t="s">
        <v>36</v>
      </c>
    </row>
    <row r="13" s="4" customFormat="1" spans="1:25">
      <c r="A13" s="4" t="s">
        <v>82</v>
      </c>
      <c r="B13" s="4" t="s">
        <v>26</v>
      </c>
      <c r="C13" s="4" t="s">
        <v>27</v>
      </c>
      <c r="D13" s="4" t="s">
        <v>83</v>
      </c>
      <c r="E13" s="4" t="s">
        <v>84</v>
      </c>
      <c r="F13" s="6">
        <v>45054</v>
      </c>
      <c r="G13" s="6">
        <v>45055</v>
      </c>
      <c r="H13" s="4">
        <v>1</v>
      </c>
      <c r="I13" s="4">
        <v>1</v>
      </c>
      <c r="J13" s="4">
        <v>1</v>
      </c>
      <c r="K13" s="4" t="s">
        <v>30</v>
      </c>
      <c r="L13" s="4">
        <v>482</v>
      </c>
      <c r="M13" s="4">
        <v>482</v>
      </c>
      <c r="N13" s="4" t="s">
        <v>85</v>
      </c>
      <c r="O13" s="4" t="s">
        <v>32</v>
      </c>
      <c r="P13" s="4" t="s">
        <v>33</v>
      </c>
      <c r="Q13" s="4">
        <v>0</v>
      </c>
      <c r="R13" s="7">
        <v>45053</v>
      </c>
      <c r="S13" s="6">
        <v>45070</v>
      </c>
      <c r="T13" s="4" t="s">
        <v>34</v>
      </c>
      <c r="U13" s="4">
        <v>482</v>
      </c>
      <c r="V13" s="4">
        <v>0</v>
      </c>
      <c r="W13" s="4">
        <v>0</v>
      </c>
      <c r="X13" s="4" t="s">
        <v>36</v>
      </c>
      <c r="Y13" s="4" t="s">
        <v>36</v>
      </c>
    </row>
    <row r="14" s="4" customFormat="1" spans="1:25">
      <c r="A14" s="4" t="s">
        <v>86</v>
      </c>
      <c r="B14" s="4" t="s">
        <v>26</v>
      </c>
      <c r="C14" s="4" t="s">
        <v>27</v>
      </c>
      <c r="D14" s="4" t="s">
        <v>87</v>
      </c>
      <c r="E14" s="4" t="s">
        <v>88</v>
      </c>
      <c r="F14" s="6">
        <v>45054</v>
      </c>
      <c r="G14" s="6">
        <v>45055</v>
      </c>
      <c r="H14" s="4">
        <v>1</v>
      </c>
      <c r="I14" s="4">
        <v>1</v>
      </c>
      <c r="J14" s="4">
        <v>1</v>
      </c>
      <c r="K14" s="4" t="s">
        <v>30</v>
      </c>
      <c r="L14" s="4">
        <v>301</v>
      </c>
      <c r="M14" s="4">
        <v>301</v>
      </c>
      <c r="N14" s="4" t="s">
        <v>89</v>
      </c>
      <c r="O14" s="4" t="s">
        <v>32</v>
      </c>
      <c r="P14" s="4" t="s">
        <v>33</v>
      </c>
      <c r="Q14" s="4">
        <v>0</v>
      </c>
      <c r="R14" s="7">
        <v>45053.0000115741</v>
      </c>
      <c r="S14" s="6">
        <v>45070</v>
      </c>
      <c r="T14" s="4" t="s">
        <v>34</v>
      </c>
      <c r="U14" s="4">
        <v>301</v>
      </c>
      <c r="V14" s="4">
        <v>0</v>
      </c>
      <c r="W14" s="4">
        <v>0</v>
      </c>
      <c r="X14" s="4" t="s">
        <v>36</v>
      </c>
      <c r="Y14" s="4" t="s">
        <v>36</v>
      </c>
    </row>
    <row r="15" s="4" customFormat="1" spans="1:25">
      <c r="A15" s="4" t="s">
        <v>90</v>
      </c>
      <c r="B15" s="4" t="s">
        <v>26</v>
      </c>
      <c r="C15" s="4" t="s">
        <v>27</v>
      </c>
      <c r="D15" s="4" t="s">
        <v>91</v>
      </c>
      <c r="E15" s="4" t="s">
        <v>92</v>
      </c>
      <c r="F15" s="6">
        <v>45054</v>
      </c>
      <c r="G15" s="6">
        <v>45055</v>
      </c>
      <c r="H15" s="4">
        <v>1</v>
      </c>
      <c r="I15" s="4">
        <v>1</v>
      </c>
      <c r="J15" s="4">
        <v>1</v>
      </c>
      <c r="K15" s="4" t="s">
        <v>30</v>
      </c>
      <c r="L15" s="4">
        <v>922.13</v>
      </c>
      <c r="M15" s="4">
        <v>922.13</v>
      </c>
      <c r="N15" s="4" t="s">
        <v>93</v>
      </c>
      <c r="O15" s="4" t="s">
        <v>32</v>
      </c>
      <c r="P15" s="4" t="s">
        <v>33</v>
      </c>
      <c r="Q15" s="4">
        <v>0</v>
      </c>
      <c r="R15" s="7">
        <v>45053</v>
      </c>
      <c r="S15" s="6">
        <v>45070</v>
      </c>
      <c r="T15" s="4" t="s">
        <v>34</v>
      </c>
      <c r="U15" s="4">
        <v>922.13</v>
      </c>
      <c r="V15" s="4">
        <v>0</v>
      </c>
      <c r="W15" s="4">
        <v>0</v>
      </c>
      <c r="X15" s="4" t="s">
        <v>94</v>
      </c>
      <c r="Y15" s="4" t="s">
        <v>95</v>
      </c>
    </row>
    <row r="16" s="4" customFormat="1" spans="1:25">
      <c r="A16" s="4" t="s">
        <v>96</v>
      </c>
      <c r="B16" s="4" t="s">
        <v>26</v>
      </c>
      <c r="C16" s="4" t="s">
        <v>27</v>
      </c>
      <c r="D16" s="4" t="s">
        <v>97</v>
      </c>
      <c r="E16" s="4" t="s">
        <v>98</v>
      </c>
      <c r="F16" s="6">
        <v>45054</v>
      </c>
      <c r="G16" s="6">
        <v>45055</v>
      </c>
      <c r="H16" s="4">
        <v>1</v>
      </c>
      <c r="I16" s="4">
        <v>1</v>
      </c>
      <c r="J16" s="4">
        <v>1</v>
      </c>
      <c r="K16" s="4" t="s">
        <v>30</v>
      </c>
      <c r="L16" s="4">
        <v>417.13</v>
      </c>
      <c r="M16" s="4">
        <v>417.13</v>
      </c>
      <c r="N16" s="4" t="s">
        <v>99</v>
      </c>
      <c r="O16" s="4" t="s">
        <v>32</v>
      </c>
      <c r="P16" s="4" t="s">
        <v>33</v>
      </c>
      <c r="Q16" s="4">
        <v>0</v>
      </c>
      <c r="R16" s="7">
        <v>45053</v>
      </c>
      <c r="S16" s="6">
        <v>45070</v>
      </c>
      <c r="T16" s="4" t="s">
        <v>34</v>
      </c>
      <c r="U16" s="4">
        <v>417.13</v>
      </c>
      <c r="V16" s="4">
        <v>0</v>
      </c>
      <c r="W16" s="4">
        <v>0</v>
      </c>
      <c r="X16" s="4" t="s">
        <v>100</v>
      </c>
      <c r="Y16" s="4" t="s">
        <v>36</v>
      </c>
    </row>
    <row r="17" s="4" customFormat="1" spans="1:25">
      <c r="A17" s="4" t="s">
        <v>101</v>
      </c>
      <c r="B17" s="4" t="s">
        <v>26</v>
      </c>
      <c r="C17" s="4" t="s">
        <v>27</v>
      </c>
      <c r="D17" s="4" t="s">
        <v>102</v>
      </c>
      <c r="E17" s="4" t="s">
        <v>98</v>
      </c>
      <c r="F17" s="6">
        <v>45054</v>
      </c>
      <c r="G17" s="6">
        <v>45055</v>
      </c>
      <c r="H17" s="4">
        <v>1</v>
      </c>
      <c r="I17" s="4">
        <v>1</v>
      </c>
      <c r="J17" s="4">
        <v>1</v>
      </c>
      <c r="K17" s="4" t="s">
        <v>30</v>
      </c>
      <c r="L17" s="4">
        <v>548.43</v>
      </c>
      <c r="M17" s="4">
        <v>548.43</v>
      </c>
      <c r="N17" s="4" t="s">
        <v>103</v>
      </c>
      <c r="O17" s="4" t="s">
        <v>32</v>
      </c>
      <c r="P17" s="4" t="s">
        <v>33</v>
      </c>
      <c r="Q17" s="4">
        <v>0</v>
      </c>
      <c r="R17" s="7">
        <v>45054</v>
      </c>
      <c r="S17" s="6">
        <v>45070</v>
      </c>
      <c r="T17" s="4" t="s">
        <v>34</v>
      </c>
      <c r="U17" s="4">
        <v>548.43</v>
      </c>
      <c r="V17" s="4">
        <v>0</v>
      </c>
      <c r="W17" s="4">
        <v>0</v>
      </c>
      <c r="X17" s="4" t="s">
        <v>104</v>
      </c>
      <c r="Y17" s="4" t="s">
        <v>105</v>
      </c>
    </row>
    <row r="18" s="4" customFormat="1" spans="1:25">
      <c r="A18" s="4" t="s">
        <v>106</v>
      </c>
      <c r="B18" s="4" t="s">
        <v>26</v>
      </c>
      <c r="C18" s="4" t="s">
        <v>27</v>
      </c>
      <c r="D18" s="4" t="s">
        <v>87</v>
      </c>
      <c r="E18" s="4" t="s">
        <v>107</v>
      </c>
      <c r="F18" s="6">
        <v>45054</v>
      </c>
      <c r="G18" s="6">
        <v>45055</v>
      </c>
      <c r="H18" s="4">
        <v>1</v>
      </c>
      <c r="I18" s="4">
        <v>1</v>
      </c>
      <c r="J18" s="4">
        <v>1</v>
      </c>
      <c r="K18" s="4" t="s">
        <v>30</v>
      </c>
      <c r="L18" s="4">
        <v>287</v>
      </c>
      <c r="M18" s="4">
        <v>287</v>
      </c>
      <c r="N18" s="4" t="s">
        <v>108</v>
      </c>
      <c r="O18" s="4" t="s">
        <v>32</v>
      </c>
      <c r="P18" s="4" t="s">
        <v>33</v>
      </c>
      <c r="Q18" s="4">
        <v>0</v>
      </c>
      <c r="R18" s="7">
        <v>45054</v>
      </c>
      <c r="S18" s="6">
        <v>45070</v>
      </c>
      <c r="T18" s="4" t="s">
        <v>34</v>
      </c>
      <c r="U18" s="4">
        <v>287</v>
      </c>
      <c r="V18" s="4">
        <v>0</v>
      </c>
      <c r="W18" s="4">
        <v>0</v>
      </c>
      <c r="X18" s="4" t="s">
        <v>36</v>
      </c>
      <c r="Y18" s="4" t="s">
        <v>36</v>
      </c>
    </row>
    <row r="19" s="4" customFormat="1" spans="1:25">
      <c r="A19" s="4" t="s">
        <v>109</v>
      </c>
      <c r="B19" s="4" t="s">
        <v>26</v>
      </c>
      <c r="C19" s="4" t="s">
        <v>27</v>
      </c>
      <c r="D19" s="4" t="s">
        <v>91</v>
      </c>
      <c r="E19" s="4" t="s">
        <v>110</v>
      </c>
      <c r="F19" s="6">
        <v>45054</v>
      </c>
      <c r="G19" s="6">
        <v>45055</v>
      </c>
      <c r="H19" s="4">
        <v>1</v>
      </c>
      <c r="I19" s="4">
        <v>1</v>
      </c>
      <c r="J19" s="4">
        <v>1</v>
      </c>
      <c r="K19" s="4" t="s">
        <v>30</v>
      </c>
      <c r="L19" s="4">
        <v>695.89</v>
      </c>
      <c r="M19" s="4">
        <v>695.89</v>
      </c>
      <c r="N19" s="4" t="s">
        <v>111</v>
      </c>
      <c r="O19" s="4" t="s">
        <v>32</v>
      </c>
      <c r="P19" s="4" t="s">
        <v>33</v>
      </c>
      <c r="Q19" s="4">
        <v>0</v>
      </c>
      <c r="R19" s="7">
        <v>45054</v>
      </c>
      <c r="S19" s="6">
        <v>45070</v>
      </c>
      <c r="T19" s="4" t="s">
        <v>34</v>
      </c>
      <c r="U19" s="4">
        <v>695.89</v>
      </c>
      <c r="V19" s="4">
        <v>0</v>
      </c>
      <c r="W19" s="4">
        <v>0</v>
      </c>
      <c r="X19" s="4" t="s">
        <v>112</v>
      </c>
      <c r="Y19" s="4" t="s">
        <v>113</v>
      </c>
    </row>
    <row r="20" s="4" customFormat="1" spans="1:25">
      <c r="A20" s="4" t="s">
        <v>114</v>
      </c>
      <c r="B20" s="4" t="s">
        <v>26</v>
      </c>
      <c r="C20" s="4" t="s">
        <v>27</v>
      </c>
      <c r="D20" s="4" t="s">
        <v>115</v>
      </c>
      <c r="E20" s="4" t="s">
        <v>116</v>
      </c>
      <c r="F20" s="6">
        <v>45054</v>
      </c>
      <c r="G20" s="6">
        <v>45055</v>
      </c>
      <c r="H20" s="4">
        <v>1</v>
      </c>
      <c r="I20" s="4">
        <v>1</v>
      </c>
      <c r="J20" s="4">
        <v>1</v>
      </c>
      <c r="K20" s="4" t="s">
        <v>30</v>
      </c>
      <c r="L20" s="4">
        <v>249.9</v>
      </c>
      <c r="M20" s="4">
        <v>249.9</v>
      </c>
      <c r="N20" s="4" t="s">
        <v>117</v>
      </c>
      <c r="O20" s="4" t="s">
        <v>32</v>
      </c>
      <c r="P20" s="4" t="s">
        <v>33</v>
      </c>
      <c r="Q20" s="4">
        <v>0</v>
      </c>
      <c r="R20" s="7">
        <v>45054</v>
      </c>
      <c r="S20" s="6">
        <v>45070</v>
      </c>
      <c r="T20" s="4" t="s">
        <v>34</v>
      </c>
      <c r="U20" s="4">
        <v>249.9</v>
      </c>
      <c r="V20" s="4">
        <v>0</v>
      </c>
      <c r="W20" s="4">
        <v>0</v>
      </c>
      <c r="X20" s="4" t="s">
        <v>118</v>
      </c>
      <c r="Y20" s="4" t="s">
        <v>36</v>
      </c>
    </row>
    <row r="21" s="4" customFormat="1" spans="1:25">
      <c r="A21" s="4" t="s">
        <v>119</v>
      </c>
      <c r="B21" s="4" t="s">
        <v>26</v>
      </c>
      <c r="C21" s="4" t="s">
        <v>27</v>
      </c>
      <c r="D21" s="4" t="s">
        <v>87</v>
      </c>
      <c r="E21" s="4" t="s">
        <v>107</v>
      </c>
      <c r="F21" s="6">
        <v>45054</v>
      </c>
      <c r="G21" s="6">
        <v>45055</v>
      </c>
      <c r="H21" s="4">
        <v>1</v>
      </c>
      <c r="I21" s="4">
        <v>1</v>
      </c>
      <c r="J21" s="4">
        <v>1</v>
      </c>
      <c r="K21" s="4" t="s">
        <v>30</v>
      </c>
      <c r="L21" s="4">
        <v>287</v>
      </c>
      <c r="M21" s="4">
        <v>287</v>
      </c>
      <c r="N21" s="4" t="s">
        <v>120</v>
      </c>
      <c r="O21" s="4" t="s">
        <v>32</v>
      </c>
      <c r="P21" s="4" t="s">
        <v>33</v>
      </c>
      <c r="Q21" s="4">
        <v>0</v>
      </c>
      <c r="R21" s="7">
        <v>45054</v>
      </c>
      <c r="S21" s="6">
        <v>45070</v>
      </c>
      <c r="T21" s="4" t="s">
        <v>34</v>
      </c>
      <c r="U21" s="4">
        <v>287</v>
      </c>
      <c r="V21" s="4">
        <v>0</v>
      </c>
      <c r="W21" s="4">
        <v>0</v>
      </c>
      <c r="X21" s="4" t="s">
        <v>36</v>
      </c>
      <c r="Y21" s="4" t="s">
        <v>36</v>
      </c>
    </row>
    <row r="22" s="4" customFormat="1" spans="1:25">
      <c r="A22" s="4" t="s">
        <v>121</v>
      </c>
      <c r="B22" s="4" t="s">
        <v>26</v>
      </c>
      <c r="C22" s="4" t="s">
        <v>27</v>
      </c>
      <c r="D22" s="4" t="s">
        <v>122</v>
      </c>
      <c r="E22" s="4" t="s">
        <v>123</v>
      </c>
      <c r="F22" s="6">
        <v>45054</v>
      </c>
      <c r="G22" s="6">
        <v>45055</v>
      </c>
      <c r="H22" s="4">
        <v>1</v>
      </c>
      <c r="I22" s="4">
        <v>1</v>
      </c>
      <c r="J22" s="4">
        <v>1</v>
      </c>
      <c r="K22" s="4" t="s">
        <v>30</v>
      </c>
      <c r="L22" s="4">
        <v>494.9</v>
      </c>
      <c r="M22" s="4">
        <v>494.9</v>
      </c>
      <c r="N22" s="4" t="s">
        <v>124</v>
      </c>
      <c r="O22" s="4" t="s">
        <v>32</v>
      </c>
      <c r="P22" s="4" t="s">
        <v>33</v>
      </c>
      <c r="Q22" s="4">
        <v>0</v>
      </c>
      <c r="R22" s="7">
        <v>45054</v>
      </c>
      <c r="S22" s="6">
        <v>45070</v>
      </c>
      <c r="T22" s="4" t="s">
        <v>34</v>
      </c>
      <c r="U22" s="4">
        <v>494.9</v>
      </c>
      <c r="V22" s="4">
        <v>0</v>
      </c>
      <c r="W22" s="4">
        <v>0</v>
      </c>
      <c r="X22" s="4" t="s">
        <v>125</v>
      </c>
      <c r="Y22" s="4" t="s">
        <v>126</v>
      </c>
    </row>
    <row r="23" s="4" customFormat="1" spans="1:25">
      <c r="A23" s="4" t="s">
        <v>127</v>
      </c>
      <c r="B23" s="4" t="s">
        <v>26</v>
      </c>
      <c r="C23" s="4" t="s">
        <v>27</v>
      </c>
      <c r="D23" s="4" t="s">
        <v>56</v>
      </c>
      <c r="E23" s="4" t="s">
        <v>57</v>
      </c>
      <c r="F23" s="6">
        <v>45054</v>
      </c>
      <c r="G23" s="6">
        <v>45055</v>
      </c>
      <c r="H23" s="4">
        <v>1</v>
      </c>
      <c r="I23" s="4">
        <v>1</v>
      </c>
      <c r="J23" s="4">
        <v>1</v>
      </c>
      <c r="K23" s="4" t="s">
        <v>30</v>
      </c>
      <c r="L23" s="4">
        <v>949.4</v>
      </c>
      <c r="M23" s="4">
        <v>949.4</v>
      </c>
      <c r="N23" s="4" t="s">
        <v>128</v>
      </c>
      <c r="O23" s="4" t="s">
        <v>32</v>
      </c>
      <c r="P23" s="4" t="s">
        <v>33</v>
      </c>
      <c r="Q23" s="4">
        <v>0</v>
      </c>
      <c r="R23" s="7">
        <v>45054</v>
      </c>
      <c r="S23" s="6">
        <v>45070</v>
      </c>
      <c r="T23" s="4" t="s">
        <v>34</v>
      </c>
      <c r="U23" s="4">
        <v>949.4</v>
      </c>
      <c r="V23" s="4">
        <v>0</v>
      </c>
      <c r="W23" s="4">
        <v>0</v>
      </c>
      <c r="X23" s="4" t="s">
        <v>129</v>
      </c>
      <c r="Y23" s="4" t="s">
        <v>130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6"/>
  <sheetViews>
    <sheetView tabSelected="1" workbookViewId="0">
      <selection activeCell="A32" sqref="A32:D36"/>
    </sheetView>
  </sheetViews>
  <sheetFormatPr defaultColWidth="9" defaultRowHeight="13.5"/>
  <cols>
    <col min="1" max="1" width="12.625" style="4"/>
    <col min="2" max="4" width="9.375" style="4"/>
    <col min="5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131</v>
      </c>
    </row>
    <row r="2" s="4" customFormat="1" spans="1:9">
      <c r="A2" s="5">
        <v>999223505254348</v>
      </c>
      <c r="B2" s="6">
        <v>45051</v>
      </c>
      <c r="C2" s="6">
        <v>45055</v>
      </c>
      <c r="D2" s="4">
        <v>3359</v>
      </c>
      <c r="E2" s="4" t="str">
        <f>VLOOKUP(A2,HOP!A:L,12,0)</f>
        <v>3359.00</v>
      </c>
      <c r="F2" s="4" t="str">
        <f>VLOOKUP(A2,HOP!A:C,3,0)</f>
        <v>3201360</v>
      </c>
      <c r="G2" s="4">
        <f>D2-E2</f>
        <v>0</v>
      </c>
      <c r="H2" s="4" t="str">
        <f>$H$1&amp;F2</f>
        <v>，3201360</v>
      </c>
      <c r="I2" s="4" t="str">
        <f>VLOOKUP(A2,HOP!A:U,21,0)</f>
        <v>直采</v>
      </c>
    </row>
    <row r="3" s="4" customFormat="1" spans="1:9">
      <c r="A3" s="5">
        <v>23515138785</v>
      </c>
      <c r="B3" s="6">
        <v>45049</v>
      </c>
      <c r="C3" s="6">
        <v>45055</v>
      </c>
      <c r="D3" s="4">
        <v>4881</v>
      </c>
      <c r="E3" s="4" t="str">
        <f>VLOOKUP(A3,HOP!A:L,12,0)</f>
        <v>4881.00</v>
      </c>
      <c r="F3" s="4" t="str">
        <f>VLOOKUP(A3,HOP!A:C,3,0)</f>
        <v>3202914</v>
      </c>
      <c r="G3" s="4">
        <f t="shared" ref="G3:G23" si="0">D3-E3</f>
        <v>0</v>
      </c>
      <c r="H3" s="4" t="str">
        <f t="shared" ref="H3:H23" si="1">$H$1&amp;F3</f>
        <v>，3202914</v>
      </c>
      <c r="I3" s="4" t="str">
        <f>VLOOKUP(A3,HOP!A:U,21,0)</f>
        <v>直采</v>
      </c>
    </row>
    <row r="4" s="4" customFormat="1" spans="1:9">
      <c r="A4" s="5">
        <v>999223793776360</v>
      </c>
      <c r="B4" s="6">
        <v>45053</v>
      </c>
      <c r="C4" s="6">
        <v>45055</v>
      </c>
      <c r="D4" s="4">
        <v>1550</v>
      </c>
      <c r="E4" s="4" t="str">
        <f>VLOOKUP(A4,HOP!A:L,12,0)</f>
        <v>1550.00</v>
      </c>
      <c r="F4" s="4" t="str">
        <f>VLOOKUP(A4,HOP!A:C,3,0)</f>
        <v>3273300</v>
      </c>
      <c r="G4" s="4">
        <f t="shared" si="0"/>
        <v>0</v>
      </c>
      <c r="H4" s="4" t="str">
        <f t="shared" si="1"/>
        <v>，3273300</v>
      </c>
      <c r="I4" s="4" t="str">
        <f>VLOOKUP(A4,HOP!A:U,21,0)</f>
        <v>直采</v>
      </c>
    </row>
    <row r="5" s="4" customFormat="1" spans="1:9">
      <c r="A5" s="5">
        <v>999223922823404</v>
      </c>
      <c r="B5" s="6">
        <v>45052</v>
      </c>
      <c r="C5" s="6">
        <v>45055</v>
      </c>
      <c r="D5" s="4">
        <v>2039</v>
      </c>
      <c r="E5" s="4" t="str">
        <f>VLOOKUP(A5,HOP!A:L,12,0)</f>
        <v>2039.00</v>
      </c>
      <c r="F5" s="4" t="str">
        <f>VLOOKUP(A5,HOP!A:C,3,0)</f>
        <v>3306419</v>
      </c>
      <c r="G5" s="4">
        <f t="shared" si="0"/>
        <v>0</v>
      </c>
      <c r="H5" s="4" t="str">
        <f t="shared" si="1"/>
        <v>，3306419</v>
      </c>
      <c r="I5" s="4" t="str">
        <f>VLOOKUP(A5,HOP!A:U,21,0)</f>
        <v>直采</v>
      </c>
    </row>
    <row r="6" s="4" customFormat="1" spans="1:9">
      <c r="A6" s="5">
        <v>999223930780771</v>
      </c>
      <c r="B6" s="6">
        <v>45052</v>
      </c>
      <c r="C6" s="6">
        <v>45055</v>
      </c>
      <c r="D6" s="4">
        <v>2776</v>
      </c>
      <c r="E6" s="4" t="str">
        <f>VLOOKUP(A6,HOP!A:L,12,0)</f>
        <v>2776.00</v>
      </c>
      <c r="F6" s="4" t="str">
        <f>VLOOKUP(A6,HOP!A:C,3,0)</f>
        <v>3307653</v>
      </c>
      <c r="G6" s="4">
        <f t="shared" si="0"/>
        <v>0</v>
      </c>
      <c r="H6" s="4" t="str">
        <f t="shared" si="1"/>
        <v>，3307653</v>
      </c>
      <c r="I6" s="4" t="str">
        <f>VLOOKUP(A6,HOP!A:U,21,0)</f>
        <v>直采</v>
      </c>
    </row>
    <row r="7" s="4" customFormat="1" spans="1:9">
      <c r="A7" s="5">
        <v>999223969559149</v>
      </c>
      <c r="B7" s="6">
        <v>45054</v>
      </c>
      <c r="C7" s="6">
        <v>45055</v>
      </c>
      <c r="D7" s="4">
        <v>915.06</v>
      </c>
      <c r="E7" s="4" t="str">
        <f>VLOOKUP(A7,HOP!A:L,12,0)</f>
        <v>915.06</v>
      </c>
      <c r="F7" s="4" t="str">
        <f>VLOOKUP(A7,HOP!A:C,3,0)</f>
        <v>3316254</v>
      </c>
      <c r="G7" s="4">
        <f t="shared" si="0"/>
        <v>0</v>
      </c>
      <c r="H7" s="4" t="str">
        <f t="shared" si="1"/>
        <v>，3316254</v>
      </c>
      <c r="I7" s="4" t="str">
        <f>VLOOKUP(A7,HOP!A:U,21,0)</f>
        <v>直连</v>
      </c>
    </row>
    <row r="8" s="4" customFormat="1" spans="1:9">
      <c r="A8" s="5">
        <v>999223984610470</v>
      </c>
      <c r="B8" s="6">
        <v>45052</v>
      </c>
      <c r="C8" s="6">
        <v>45055</v>
      </c>
      <c r="D8" s="4">
        <v>4145.04</v>
      </c>
      <c r="E8" s="4" t="str">
        <f>VLOOKUP(A8,HOP!A:L,12,0)</f>
        <v>4145.04</v>
      </c>
      <c r="F8" s="4" t="str">
        <f>VLOOKUP(A8,HOP!A:C,3,0)</f>
        <v>3320319</v>
      </c>
      <c r="G8" s="4">
        <f t="shared" si="0"/>
        <v>0</v>
      </c>
      <c r="H8" s="4" t="str">
        <f t="shared" si="1"/>
        <v>，3320319</v>
      </c>
      <c r="I8" s="4" t="str">
        <f>VLOOKUP(A8,HOP!A:U,21,0)</f>
        <v>直连</v>
      </c>
    </row>
    <row r="9" s="4" customFormat="1" spans="1:9">
      <c r="A9" s="5">
        <v>999224014034991</v>
      </c>
      <c r="B9" s="6">
        <v>45054</v>
      </c>
      <c r="C9" s="6">
        <v>45055</v>
      </c>
      <c r="D9" s="4">
        <v>730.23</v>
      </c>
      <c r="E9" s="4" t="str">
        <f>VLOOKUP(A9,HOP!A:L,12,0)</f>
        <v>730.23</v>
      </c>
      <c r="F9" s="4" t="str">
        <f>VLOOKUP(A9,HOP!A:C,3,0)</f>
        <v>3329840</v>
      </c>
      <c r="G9" s="4">
        <f t="shared" si="0"/>
        <v>0</v>
      </c>
      <c r="H9" s="4" t="str">
        <f t="shared" si="1"/>
        <v>，3329840</v>
      </c>
      <c r="I9" s="4" t="str">
        <f>VLOOKUP(A9,HOP!A:U,21,0)</f>
        <v>直连</v>
      </c>
    </row>
    <row r="10" s="4" customFormat="1" spans="1:9">
      <c r="A10" s="5">
        <v>999224025240651</v>
      </c>
      <c r="B10" s="6">
        <v>45054</v>
      </c>
      <c r="C10" s="6">
        <v>45055</v>
      </c>
      <c r="D10" s="4">
        <v>309.06</v>
      </c>
      <c r="E10" s="4" t="str">
        <f>VLOOKUP(A10,HOP!A:L,12,0)</f>
        <v>309.06</v>
      </c>
      <c r="F10" s="4" t="str">
        <f>VLOOKUP(A10,HOP!A:C,3,0)</f>
        <v>3333300</v>
      </c>
      <c r="G10" s="4">
        <f t="shared" si="0"/>
        <v>0</v>
      </c>
      <c r="H10" s="4" t="str">
        <f t="shared" si="1"/>
        <v>，3333300</v>
      </c>
      <c r="I10" s="4" t="str">
        <f>VLOOKUP(A10,HOP!A:U,21,0)</f>
        <v>直连</v>
      </c>
    </row>
    <row r="11" s="4" customFormat="1" spans="1:9">
      <c r="A11" s="5">
        <v>999224025255225</v>
      </c>
      <c r="B11" s="6">
        <v>45054</v>
      </c>
      <c r="C11" s="6">
        <v>45055</v>
      </c>
      <c r="D11" s="4">
        <v>309.06</v>
      </c>
      <c r="E11" s="4" t="str">
        <f>VLOOKUP(A11,HOP!A:L,12,0)</f>
        <v>309.06</v>
      </c>
      <c r="F11" s="4" t="str">
        <f>VLOOKUP(A11,HOP!A:C,3,0)</f>
        <v>3333304</v>
      </c>
      <c r="G11" s="4">
        <f t="shared" si="0"/>
        <v>0</v>
      </c>
      <c r="H11" s="4" t="str">
        <f t="shared" si="1"/>
        <v>，3333304</v>
      </c>
      <c r="I11" s="4" t="str">
        <f>VLOOKUP(A11,HOP!A:U,21,0)</f>
        <v>直连</v>
      </c>
    </row>
    <row r="12" s="4" customFormat="1" spans="1:9">
      <c r="A12" s="5">
        <v>999224025269117</v>
      </c>
      <c r="B12" s="6">
        <v>45054</v>
      </c>
      <c r="C12" s="6">
        <v>45055</v>
      </c>
      <c r="D12" s="4">
        <v>309.06</v>
      </c>
      <c r="E12" s="4" t="str">
        <f>VLOOKUP(A12,HOP!A:L,12,0)</f>
        <v>309.06</v>
      </c>
      <c r="F12" s="4" t="str">
        <f>VLOOKUP(A12,HOP!A:C,3,0)</f>
        <v>3333305</v>
      </c>
      <c r="G12" s="4">
        <f t="shared" si="0"/>
        <v>0</v>
      </c>
      <c r="H12" s="4" t="str">
        <f t="shared" si="1"/>
        <v>，3333305</v>
      </c>
      <c r="I12" s="4" t="str">
        <f>VLOOKUP(A12,HOP!A:U,21,0)</f>
        <v>直连</v>
      </c>
    </row>
    <row r="13" s="4" customFormat="1" spans="1:10">
      <c r="A13" s="8" t="s">
        <v>132</v>
      </c>
      <c r="B13" s="6">
        <v>45054</v>
      </c>
      <c r="C13" s="6">
        <v>45055</v>
      </c>
      <c r="D13" s="4">
        <v>482</v>
      </c>
      <c r="E13" s="4">
        <v>482</v>
      </c>
      <c r="F13" s="9" t="s">
        <v>133</v>
      </c>
      <c r="G13" s="4">
        <f t="shared" si="0"/>
        <v>0</v>
      </c>
      <c r="H13" s="4" t="str">
        <f t="shared" si="1"/>
        <v>，202305071851530076</v>
      </c>
      <c r="I13" s="4" t="e">
        <f>VLOOKUP(A13,HOP!A:U,21,0)</f>
        <v>#N/A</v>
      </c>
      <c r="J13" s="4">
        <v>5.7</v>
      </c>
    </row>
    <row r="14" s="4" customFormat="1" spans="1:10">
      <c r="A14" s="5">
        <v>24043592344</v>
      </c>
      <c r="B14" s="6">
        <v>45054</v>
      </c>
      <c r="C14" s="6">
        <v>45055</v>
      </c>
      <c r="D14" s="4">
        <v>301</v>
      </c>
      <c r="E14" s="4">
        <v>301</v>
      </c>
      <c r="F14" s="9" t="s">
        <v>134</v>
      </c>
      <c r="G14" s="4">
        <f t="shared" si="0"/>
        <v>0</v>
      </c>
      <c r="H14" s="4" t="str">
        <f t="shared" si="1"/>
        <v>，202305071909260021</v>
      </c>
      <c r="I14" s="4" t="e">
        <f>VLOOKUP(A14,HOP!A:U,21,0)</f>
        <v>#N/A</v>
      </c>
      <c r="J14" s="4">
        <v>5.7</v>
      </c>
    </row>
    <row r="15" s="4" customFormat="1" spans="1:9">
      <c r="A15" s="5">
        <v>999224044195900</v>
      </c>
      <c r="B15" s="6">
        <v>45054</v>
      </c>
      <c r="C15" s="6">
        <v>45055</v>
      </c>
      <c r="D15" s="4">
        <v>922.13</v>
      </c>
      <c r="E15" s="4" t="str">
        <f>VLOOKUP(A15,HOP!A:L,12,0)</f>
        <v>922.13</v>
      </c>
      <c r="F15" s="4" t="str">
        <f>VLOOKUP(A15,HOP!A:C,3,0)</f>
        <v>3338469</v>
      </c>
      <c r="G15" s="4">
        <f t="shared" si="0"/>
        <v>0</v>
      </c>
      <c r="H15" s="4" t="str">
        <f t="shared" si="1"/>
        <v>，3338469</v>
      </c>
      <c r="I15" s="4" t="str">
        <f>VLOOKUP(A15,HOP!A:U,21,0)</f>
        <v>直连</v>
      </c>
    </row>
    <row r="16" s="4" customFormat="1" spans="1:9">
      <c r="A16" s="5">
        <v>999224045329075</v>
      </c>
      <c r="B16" s="6">
        <v>45054</v>
      </c>
      <c r="C16" s="6">
        <v>45055</v>
      </c>
      <c r="D16" s="4">
        <v>417.13</v>
      </c>
      <c r="E16" s="4" t="str">
        <f>VLOOKUP(A16,HOP!A:L,12,0)</f>
        <v>417.13</v>
      </c>
      <c r="F16" s="4" t="str">
        <f>VLOOKUP(A16,HOP!A:C,3,0)</f>
        <v>3338930</v>
      </c>
      <c r="G16" s="4">
        <f t="shared" si="0"/>
        <v>0</v>
      </c>
      <c r="H16" s="4" t="str">
        <f t="shared" si="1"/>
        <v>，3338930</v>
      </c>
      <c r="I16" s="4" t="str">
        <f>VLOOKUP(A16,HOP!A:U,21,0)</f>
        <v>直连</v>
      </c>
    </row>
    <row r="17" s="4" customFormat="1" spans="1:9">
      <c r="A17" s="5">
        <v>999224047385303</v>
      </c>
      <c r="B17" s="6">
        <v>45054</v>
      </c>
      <c r="C17" s="6">
        <v>45055</v>
      </c>
      <c r="D17" s="4">
        <v>548.43</v>
      </c>
      <c r="E17" s="4" t="str">
        <f>VLOOKUP(A17,HOP!A:L,12,0)</f>
        <v>548.43</v>
      </c>
      <c r="F17" s="4" t="str">
        <f>VLOOKUP(A17,HOP!A:C,3,0)</f>
        <v>3339682</v>
      </c>
      <c r="G17" s="4">
        <f t="shared" si="0"/>
        <v>0</v>
      </c>
      <c r="H17" s="4" t="str">
        <f t="shared" si="1"/>
        <v>，3339682</v>
      </c>
      <c r="I17" s="4" t="str">
        <f>VLOOKUP(A17,HOP!A:U,21,0)</f>
        <v>直连</v>
      </c>
    </row>
    <row r="18" s="4" customFormat="1" spans="1:10">
      <c r="A18" s="8" t="s">
        <v>135</v>
      </c>
      <c r="B18" s="6">
        <v>45054</v>
      </c>
      <c r="C18" s="6">
        <v>45055</v>
      </c>
      <c r="D18" s="4">
        <v>287</v>
      </c>
      <c r="E18" s="4">
        <v>287</v>
      </c>
      <c r="F18" s="9" t="s">
        <v>136</v>
      </c>
      <c r="G18" s="4">
        <f t="shared" si="0"/>
        <v>0</v>
      </c>
      <c r="H18" s="4" t="str">
        <f t="shared" si="1"/>
        <v>，202305080836230068</v>
      </c>
      <c r="I18" s="4" t="e">
        <f>VLOOKUP(A18,HOP!A:U,21,0)</f>
        <v>#N/A</v>
      </c>
      <c r="J18" s="4">
        <v>5.8</v>
      </c>
    </row>
    <row r="19" s="4" customFormat="1" spans="1:9">
      <c r="A19" s="5">
        <v>999224048870200</v>
      </c>
      <c r="B19" s="6">
        <v>45054</v>
      </c>
      <c r="C19" s="6">
        <v>45055</v>
      </c>
      <c r="D19" s="4">
        <v>695.89</v>
      </c>
      <c r="E19" s="4" t="str">
        <f>VLOOKUP(A19,HOP!A:L,12,0)</f>
        <v>695.89</v>
      </c>
      <c r="F19" s="4" t="str">
        <f>VLOOKUP(A19,HOP!A:C,3,0)</f>
        <v>3340308</v>
      </c>
      <c r="G19" s="4">
        <f t="shared" si="0"/>
        <v>0</v>
      </c>
      <c r="H19" s="4" t="str">
        <f t="shared" si="1"/>
        <v>，3340308</v>
      </c>
      <c r="I19" s="4" t="str">
        <f>VLOOKUP(A19,HOP!A:U,21,0)</f>
        <v>直连</v>
      </c>
    </row>
    <row r="20" s="4" customFormat="1" spans="1:9">
      <c r="A20" s="5">
        <v>999224050103727</v>
      </c>
      <c r="B20" s="6">
        <v>45054</v>
      </c>
      <c r="C20" s="6">
        <v>45055</v>
      </c>
      <c r="D20" s="4">
        <v>249.9</v>
      </c>
      <c r="E20" s="4" t="str">
        <f>VLOOKUP(A20,HOP!A:L,12,0)</f>
        <v>249.90</v>
      </c>
      <c r="F20" s="4" t="str">
        <f>VLOOKUP(A20,HOP!A:C,3,0)</f>
        <v>3340709</v>
      </c>
      <c r="G20" s="4">
        <f t="shared" si="0"/>
        <v>0</v>
      </c>
      <c r="H20" s="4" t="str">
        <f t="shared" si="1"/>
        <v>，3340709</v>
      </c>
      <c r="I20" s="4" t="str">
        <f>VLOOKUP(A20,HOP!A:U,21,0)</f>
        <v>直采</v>
      </c>
    </row>
    <row r="21" s="4" customFormat="1" spans="1:10">
      <c r="A21" s="8" t="s">
        <v>137</v>
      </c>
      <c r="B21" s="6">
        <v>45054</v>
      </c>
      <c r="C21" s="6">
        <v>45055</v>
      </c>
      <c r="D21" s="4">
        <v>287</v>
      </c>
      <c r="E21" s="4">
        <v>287</v>
      </c>
      <c r="F21" s="9" t="s">
        <v>138</v>
      </c>
      <c r="G21" s="4">
        <f t="shared" si="0"/>
        <v>0</v>
      </c>
      <c r="H21" s="4" t="str">
        <f t="shared" si="1"/>
        <v>，202305081244170068</v>
      </c>
      <c r="I21" s="4" t="e">
        <f>VLOOKUP(A21,HOP!A:U,21,0)</f>
        <v>#N/A</v>
      </c>
      <c r="J21" s="4">
        <v>5.8</v>
      </c>
    </row>
    <row r="22" s="4" customFormat="1" spans="1:9">
      <c r="A22" s="5">
        <v>999224052786319</v>
      </c>
      <c r="B22" s="6">
        <v>45054</v>
      </c>
      <c r="C22" s="6">
        <v>45055</v>
      </c>
      <c r="D22" s="4">
        <v>494.9</v>
      </c>
      <c r="E22" s="4" t="str">
        <f>VLOOKUP(A22,HOP!A:L,12,0)</f>
        <v>494.90</v>
      </c>
      <c r="F22" s="4" t="str">
        <f>VLOOKUP(A22,HOP!A:C,3,0)</f>
        <v>3342175</v>
      </c>
      <c r="G22" s="4">
        <f t="shared" si="0"/>
        <v>0</v>
      </c>
      <c r="H22" s="4" t="str">
        <f t="shared" si="1"/>
        <v>，3342175</v>
      </c>
      <c r="I22" s="4" t="str">
        <f>VLOOKUP(A22,HOP!A:U,21,0)</f>
        <v>直连</v>
      </c>
    </row>
    <row r="23" s="4" customFormat="1" spans="1:9">
      <c r="A23" s="5">
        <v>999224057023638</v>
      </c>
      <c r="B23" s="6">
        <v>45054</v>
      </c>
      <c r="C23" s="6">
        <v>45055</v>
      </c>
      <c r="D23" s="4">
        <v>949.4</v>
      </c>
      <c r="E23" s="4" t="str">
        <f>VLOOKUP(A23,HOP!A:L,12,0)</f>
        <v>949.40</v>
      </c>
      <c r="F23" s="4" t="str">
        <f>VLOOKUP(A23,HOP!A:C,3,0)</f>
        <v>3342726</v>
      </c>
      <c r="G23" s="4">
        <f t="shared" si="0"/>
        <v>0</v>
      </c>
      <c r="H23" s="4" t="str">
        <f t="shared" si="1"/>
        <v>，3342726</v>
      </c>
      <c r="I23" s="4" t="str">
        <f>VLOOKUP(A23,HOP!A:U,21,0)</f>
        <v>直连</v>
      </c>
    </row>
    <row r="25" spans="4:4">
      <c r="D25" s="4">
        <f>SUM(D2:D24)</f>
        <v>26957.29</v>
      </c>
    </row>
    <row r="32" spans="1:4">
      <c r="A32" s="4" t="s">
        <v>139</v>
      </c>
      <c r="C32" s="4">
        <v>14854.9</v>
      </c>
      <c r="D32" s="4">
        <v>16475.4</v>
      </c>
    </row>
    <row r="33" spans="1:4">
      <c r="A33" s="4" t="s">
        <v>140</v>
      </c>
      <c r="C33" s="4">
        <v>10745.39</v>
      </c>
      <c r="D33" s="4">
        <v>11917.6</v>
      </c>
    </row>
    <row r="34" spans="1:4">
      <c r="A34" s="4" t="s">
        <v>141</v>
      </c>
      <c r="C34" s="4">
        <v>1357</v>
      </c>
      <c r="D34" s="4">
        <v>1505.03</v>
      </c>
    </row>
    <row r="35" spans="1:4">
      <c r="A35" s="4" t="s">
        <v>142</v>
      </c>
      <c r="C35" s="4">
        <f>SUBTOTAL(9,C32:C34)</f>
        <v>26957.29</v>
      </c>
      <c r="D35" s="4">
        <f>SUBTOTAL(9,D32:D34)</f>
        <v>29898.03</v>
      </c>
    </row>
    <row r="36" spans="1:1">
      <c r="A36" s="4" t="s">
        <v>143</v>
      </c>
    </row>
  </sheetData>
  <autoFilter ref="A1:XFD25">
    <extLst/>
  </autoFilter>
  <conditionalFormatting sqref="A2:A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9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144</v>
      </c>
      <c r="B1" s="2" t="s">
        <v>145</v>
      </c>
      <c r="C1" s="2" t="s">
        <v>146</v>
      </c>
      <c r="D1" s="2" t="s">
        <v>147</v>
      </c>
      <c r="E1" s="2" t="s">
        <v>13</v>
      </c>
      <c r="F1" s="2" t="s">
        <v>5</v>
      </c>
      <c r="G1" s="2" t="s">
        <v>6</v>
      </c>
      <c r="H1" s="2" t="s">
        <v>148</v>
      </c>
      <c r="I1" s="2" t="s">
        <v>149</v>
      </c>
      <c r="J1" s="2" t="s">
        <v>150</v>
      </c>
      <c r="K1" s="2" t="s">
        <v>151</v>
      </c>
      <c r="L1" s="2" t="s">
        <v>152</v>
      </c>
      <c r="M1" s="2" t="s">
        <v>153</v>
      </c>
      <c r="N1" s="2" t="s">
        <v>154</v>
      </c>
      <c r="O1" s="2" t="s">
        <v>155</v>
      </c>
      <c r="P1" s="2" t="s">
        <v>156</v>
      </c>
      <c r="Q1" s="2" t="s">
        <v>157</v>
      </c>
      <c r="R1" s="2" t="s">
        <v>158</v>
      </c>
      <c r="S1" s="2" t="s">
        <v>159</v>
      </c>
      <c r="T1" s="2" t="s">
        <v>160</v>
      </c>
      <c r="U1" s="2" t="s">
        <v>161</v>
      </c>
      <c r="V1" s="2" t="s">
        <v>162</v>
      </c>
    </row>
    <row r="2" s="1" customFormat="1" spans="1:22">
      <c r="A2" s="3">
        <v>999224057023638</v>
      </c>
      <c r="B2" s="1" t="s">
        <v>163</v>
      </c>
      <c r="C2" s="1" t="s">
        <v>164</v>
      </c>
      <c r="D2" s="1" t="s">
        <v>165</v>
      </c>
      <c r="E2" s="1" t="s">
        <v>166</v>
      </c>
      <c r="F2" s="1" t="s">
        <v>163</v>
      </c>
      <c r="G2" s="1" t="s">
        <v>167</v>
      </c>
      <c r="H2" s="1" t="s">
        <v>168</v>
      </c>
      <c r="I2" s="1" t="s">
        <v>169</v>
      </c>
      <c r="J2" s="1" t="s">
        <v>170</v>
      </c>
      <c r="K2" s="1" t="s">
        <v>169</v>
      </c>
      <c r="L2" s="1" t="s">
        <v>169</v>
      </c>
      <c r="M2" s="1" t="s">
        <v>171</v>
      </c>
      <c r="N2" s="1" t="s">
        <v>171</v>
      </c>
      <c r="O2" s="1" t="s">
        <v>172</v>
      </c>
      <c r="P2" s="1" t="s">
        <v>173</v>
      </c>
      <c r="Q2" s="1" t="s">
        <v>174</v>
      </c>
      <c r="R2" s="1" t="s">
        <v>175</v>
      </c>
      <c r="S2" s="1" t="s">
        <v>176</v>
      </c>
      <c r="T2" s="1" t="s">
        <v>177</v>
      </c>
      <c r="U2" s="1" t="s">
        <v>178</v>
      </c>
      <c r="V2" s="1" t="s">
        <v>179</v>
      </c>
    </row>
    <row r="3" s="1" customFormat="1" spans="1:22">
      <c r="A3" s="3">
        <v>999224052786319</v>
      </c>
      <c r="B3" s="1" t="s">
        <v>163</v>
      </c>
      <c r="C3" s="1" t="s">
        <v>180</v>
      </c>
      <c r="D3" s="1" t="s">
        <v>181</v>
      </c>
      <c r="E3" s="1" t="s">
        <v>182</v>
      </c>
      <c r="F3" s="1" t="s">
        <v>163</v>
      </c>
      <c r="G3" s="1" t="s">
        <v>167</v>
      </c>
      <c r="H3" s="1" t="s">
        <v>168</v>
      </c>
      <c r="I3" s="1" t="s">
        <v>183</v>
      </c>
      <c r="J3" s="1" t="s">
        <v>170</v>
      </c>
      <c r="K3" s="1" t="s">
        <v>183</v>
      </c>
      <c r="L3" s="1" t="s">
        <v>183</v>
      </c>
      <c r="M3" s="1" t="s">
        <v>171</v>
      </c>
      <c r="N3" s="1" t="s">
        <v>171</v>
      </c>
      <c r="O3" s="1" t="s">
        <v>172</v>
      </c>
      <c r="P3" s="1" t="s">
        <v>173</v>
      </c>
      <c r="Q3" s="1" t="s">
        <v>174</v>
      </c>
      <c r="R3" s="1" t="s">
        <v>184</v>
      </c>
      <c r="S3" s="1" t="s">
        <v>176</v>
      </c>
      <c r="T3" s="1" t="s">
        <v>177</v>
      </c>
      <c r="U3" s="1" t="s">
        <v>178</v>
      </c>
      <c r="V3" s="1" t="s">
        <v>179</v>
      </c>
    </row>
    <row r="4" s="1" customFormat="1" spans="1:22">
      <c r="A4" s="3">
        <v>999224050103727</v>
      </c>
      <c r="B4" s="1" t="s">
        <v>163</v>
      </c>
      <c r="C4" s="1" t="s">
        <v>185</v>
      </c>
      <c r="D4" s="1" t="s">
        <v>186</v>
      </c>
      <c r="E4" s="1" t="s">
        <v>187</v>
      </c>
      <c r="F4" s="1" t="s">
        <v>163</v>
      </c>
      <c r="G4" s="1" t="s">
        <v>167</v>
      </c>
      <c r="H4" s="1" t="s">
        <v>168</v>
      </c>
      <c r="I4" s="1" t="s">
        <v>188</v>
      </c>
      <c r="J4" s="1" t="s">
        <v>170</v>
      </c>
      <c r="K4" s="1" t="s">
        <v>188</v>
      </c>
      <c r="L4" s="1" t="s">
        <v>188</v>
      </c>
      <c r="M4" s="1" t="s">
        <v>171</v>
      </c>
      <c r="N4" s="1" t="s">
        <v>171</v>
      </c>
      <c r="O4" s="1" t="s">
        <v>172</v>
      </c>
      <c r="P4" s="1" t="s">
        <v>173</v>
      </c>
      <c r="Q4" s="1" t="s">
        <v>174</v>
      </c>
      <c r="R4" s="1" t="s">
        <v>189</v>
      </c>
      <c r="S4" s="1" t="s">
        <v>176</v>
      </c>
      <c r="T4" s="1" t="s">
        <v>177</v>
      </c>
      <c r="U4" s="1" t="s">
        <v>190</v>
      </c>
      <c r="V4" s="1" t="s">
        <v>179</v>
      </c>
    </row>
    <row r="5" s="1" customFormat="1" spans="1:22">
      <c r="A5" s="3">
        <v>999224048870200</v>
      </c>
      <c r="B5" s="1" t="s">
        <v>163</v>
      </c>
      <c r="C5" s="1" t="s">
        <v>191</v>
      </c>
      <c r="D5" s="1" t="s">
        <v>192</v>
      </c>
      <c r="E5" s="1" t="s">
        <v>111</v>
      </c>
      <c r="F5" s="1" t="s">
        <v>163</v>
      </c>
      <c r="G5" s="1" t="s">
        <v>167</v>
      </c>
      <c r="H5" s="1" t="s">
        <v>168</v>
      </c>
      <c r="I5" s="1" t="s">
        <v>193</v>
      </c>
      <c r="J5" s="1" t="s">
        <v>170</v>
      </c>
      <c r="K5" s="1" t="s">
        <v>193</v>
      </c>
      <c r="L5" s="1" t="s">
        <v>193</v>
      </c>
      <c r="M5" s="1" t="s">
        <v>171</v>
      </c>
      <c r="N5" s="1" t="s">
        <v>171</v>
      </c>
      <c r="O5" s="1" t="s">
        <v>172</v>
      </c>
      <c r="P5" s="1" t="s">
        <v>173</v>
      </c>
      <c r="Q5" s="1" t="s">
        <v>174</v>
      </c>
      <c r="R5" s="1" t="s">
        <v>194</v>
      </c>
      <c r="S5" s="1" t="s">
        <v>176</v>
      </c>
      <c r="T5" s="1" t="s">
        <v>177</v>
      </c>
      <c r="U5" s="1" t="s">
        <v>178</v>
      </c>
      <c r="V5" s="1" t="s">
        <v>179</v>
      </c>
    </row>
    <row r="6" s="1" customFormat="1" spans="1:22">
      <c r="A6" s="3">
        <v>999224047385303</v>
      </c>
      <c r="B6" s="1" t="s">
        <v>163</v>
      </c>
      <c r="C6" s="1" t="s">
        <v>195</v>
      </c>
      <c r="D6" s="1" t="s">
        <v>196</v>
      </c>
      <c r="E6" s="1" t="s">
        <v>103</v>
      </c>
      <c r="F6" s="1" t="s">
        <v>163</v>
      </c>
      <c r="G6" s="1" t="s">
        <v>167</v>
      </c>
      <c r="H6" s="1" t="s">
        <v>168</v>
      </c>
      <c r="I6" s="1" t="s">
        <v>197</v>
      </c>
      <c r="J6" s="1" t="s">
        <v>170</v>
      </c>
      <c r="K6" s="1" t="s">
        <v>197</v>
      </c>
      <c r="L6" s="1" t="s">
        <v>197</v>
      </c>
      <c r="M6" s="1" t="s">
        <v>171</v>
      </c>
      <c r="N6" s="1" t="s">
        <v>171</v>
      </c>
      <c r="O6" s="1" t="s">
        <v>172</v>
      </c>
      <c r="P6" s="1" t="s">
        <v>173</v>
      </c>
      <c r="Q6" s="1" t="s">
        <v>174</v>
      </c>
      <c r="R6" s="1" t="s">
        <v>198</v>
      </c>
      <c r="S6" s="1" t="s">
        <v>176</v>
      </c>
      <c r="T6" s="1" t="s">
        <v>177</v>
      </c>
      <c r="U6" s="1" t="s">
        <v>178</v>
      </c>
      <c r="V6" s="1" t="s">
        <v>179</v>
      </c>
    </row>
    <row r="7" s="1" customFormat="1" spans="1:22">
      <c r="A7" s="3">
        <v>999224045329075</v>
      </c>
      <c r="B7" s="1" t="s">
        <v>199</v>
      </c>
      <c r="C7" s="1" t="s">
        <v>200</v>
      </c>
      <c r="D7" s="1" t="s">
        <v>201</v>
      </c>
      <c r="E7" s="1" t="s">
        <v>99</v>
      </c>
      <c r="F7" s="1" t="s">
        <v>163</v>
      </c>
      <c r="G7" s="1" t="s">
        <v>167</v>
      </c>
      <c r="H7" s="1" t="s">
        <v>168</v>
      </c>
      <c r="I7" s="1" t="s">
        <v>202</v>
      </c>
      <c r="J7" s="1" t="s">
        <v>170</v>
      </c>
      <c r="K7" s="1" t="s">
        <v>202</v>
      </c>
      <c r="L7" s="1" t="s">
        <v>202</v>
      </c>
      <c r="M7" s="1" t="s">
        <v>171</v>
      </c>
      <c r="N7" s="1" t="s">
        <v>171</v>
      </c>
      <c r="O7" s="1" t="s">
        <v>172</v>
      </c>
      <c r="P7" s="1" t="s">
        <v>173</v>
      </c>
      <c r="Q7" s="1" t="s">
        <v>174</v>
      </c>
      <c r="R7" s="1" t="s">
        <v>203</v>
      </c>
      <c r="S7" s="1" t="s">
        <v>176</v>
      </c>
      <c r="T7" s="1" t="s">
        <v>177</v>
      </c>
      <c r="U7" s="1" t="s">
        <v>178</v>
      </c>
      <c r="V7" s="1" t="s">
        <v>179</v>
      </c>
    </row>
    <row r="8" s="1" customFormat="1" spans="1:22">
      <c r="A8" s="3">
        <v>999224044195900</v>
      </c>
      <c r="B8" s="1" t="s">
        <v>199</v>
      </c>
      <c r="C8" s="1" t="s">
        <v>204</v>
      </c>
      <c r="D8" s="1" t="s">
        <v>192</v>
      </c>
      <c r="E8" s="1" t="s">
        <v>93</v>
      </c>
      <c r="F8" s="1" t="s">
        <v>163</v>
      </c>
      <c r="G8" s="1" t="s">
        <v>167</v>
      </c>
      <c r="H8" s="1" t="s">
        <v>168</v>
      </c>
      <c r="I8" s="1" t="s">
        <v>205</v>
      </c>
      <c r="J8" s="1" t="s">
        <v>170</v>
      </c>
      <c r="K8" s="1" t="s">
        <v>205</v>
      </c>
      <c r="L8" s="1" t="s">
        <v>205</v>
      </c>
      <c r="M8" s="1" t="s">
        <v>171</v>
      </c>
      <c r="N8" s="1" t="s">
        <v>171</v>
      </c>
      <c r="O8" s="1" t="s">
        <v>172</v>
      </c>
      <c r="P8" s="1" t="s">
        <v>173</v>
      </c>
      <c r="Q8" s="1" t="s">
        <v>174</v>
      </c>
      <c r="R8" s="1" t="s">
        <v>206</v>
      </c>
      <c r="S8" s="1" t="s">
        <v>176</v>
      </c>
      <c r="T8" s="1" t="s">
        <v>177</v>
      </c>
      <c r="U8" s="1" t="s">
        <v>178</v>
      </c>
      <c r="V8" s="1" t="s">
        <v>179</v>
      </c>
    </row>
    <row r="9" s="1" customFormat="1" spans="1:22">
      <c r="A9" s="3">
        <v>999224025269117</v>
      </c>
      <c r="B9" s="1" t="s">
        <v>207</v>
      </c>
      <c r="C9" s="1" t="s">
        <v>208</v>
      </c>
      <c r="D9" s="1" t="s">
        <v>209</v>
      </c>
      <c r="E9" s="1" t="s">
        <v>80</v>
      </c>
      <c r="F9" s="1" t="s">
        <v>163</v>
      </c>
      <c r="G9" s="1" t="s">
        <v>167</v>
      </c>
      <c r="H9" s="1" t="s">
        <v>168</v>
      </c>
      <c r="I9" s="1" t="s">
        <v>210</v>
      </c>
      <c r="J9" s="1" t="s">
        <v>170</v>
      </c>
      <c r="K9" s="1" t="s">
        <v>210</v>
      </c>
      <c r="L9" s="1" t="s">
        <v>210</v>
      </c>
      <c r="M9" s="1" t="s">
        <v>171</v>
      </c>
      <c r="N9" s="1" t="s">
        <v>171</v>
      </c>
      <c r="O9" s="1" t="s">
        <v>172</v>
      </c>
      <c r="P9" s="1" t="s">
        <v>173</v>
      </c>
      <c r="Q9" s="1" t="s">
        <v>174</v>
      </c>
      <c r="R9" s="1" t="s">
        <v>211</v>
      </c>
      <c r="S9" s="1" t="s">
        <v>176</v>
      </c>
      <c r="T9" s="1" t="s">
        <v>177</v>
      </c>
      <c r="U9" s="1" t="s">
        <v>178</v>
      </c>
      <c r="V9" s="1" t="s">
        <v>179</v>
      </c>
    </row>
    <row r="10" s="1" customFormat="1" spans="1:22">
      <c r="A10" s="3">
        <v>999224025255225</v>
      </c>
      <c r="B10" s="1" t="s">
        <v>207</v>
      </c>
      <c r="C10" s="1" t="s">
        <v>212</v>
      </c>
      <c r="D10" s="1" t="s">
        <v>209</v>
      </c>
      <c r="E10" s="1" t="s">
        <v>77</v>
      </c>
      <c r="F10" s="1" t="s">
        <v>163</v>
      </c>
      <c r="G10" s="1" t="s">
        <v>167</v>
      </c>
      <c r="H10" s="1" t="s">
        <v>168</v>
      </c>
      <c r="I10" s="1" t="s">
        <v>210</v>
      </c>
      <c r="J10" s="1" t="s">
        <v>170</v>
      </c>
      <c r="K10" s="1" t="s">
        <v>210</v>
      </c>
      <c r="L10" s="1" t="s">
        <v>210</v>
      </c>
      <c r="M10" s="1" t="s">
        <v>171</v>
      </c>
      <c r="N10" s="1" t="s">
        <v>171</v>
      </c>
      <c r="O10" s="1" t="s">
        <v>172</v>
      </c>
      <c r="P10" s="1" t="s">
        <v>173</v>
      </c>
      <c r="Q10" s="1" t="s">
        <v>174</v>
      </c>
      <c r="R10" s="1" t="s">
        <v>213</v>
      </c>
      <c r="S10" s="1" t="s">
        <v>176</v>
      </c>
      <c r="T10" s="1" t="s">
        <v>177</v>
      </c>
      <c r="U10" s="1" t="s">
        <v>178</v>
      </c>
      <c r="V10" s="1" t="s">
        <v>179</v>
      </c>
    </row>
    <row r="11" s="1" customFormat="1" spans="1:22">
      <c r="A11" s="3">
        <v>999224025240651</v>
      </c>
      <c r="B11" s="1" t="s">
        <v>207</v>
      </c>
      <c r="C11" s="1" t="s">
        <v>214</v>
      </c>
      <c r="D11" s="1" t="s">
        <v>209</v>
      </c>
      <c r="E11" s="1" t="s">
        <v>74</v>
      </c>
      <c r="F11" s="1" t="s">
        <v>163</v>
      </c>
      <c r="G11" s="1" t="s">
        <v>167</v>
      </c>
      <c r="H11" s="1" t="s">
        <v>168</v>
      </c>
      <c r="I11" s="1" t="s">
        <v>210</v>
      </c>
      <c r="J11" s="1" t="s">
        <v>170</v>
      </c>
      <c r="K11" s="1" t="s">
        <v>210</v>
      </c>
      <c r="L11" s="1" t="s">
        <v>210</v>
      </c>
      <c r="M11" s="1" t="s">
        <v>171</v>
      </c>
      <c r="N11" s="1" t="s">
        <v>171</v>
      </c>
      <c r="O11" s="1" t="s">
        <v>172</v>
      </c>
      <c r="P11" s="1" t="s">
        <v>173</v>
      </c>
      <c r="Q11" s="1" t="s">
        <v>174</v>
      </c>
      <c r="R11" s="1" t="s">
        <v>215</v>
      </c>
      <c r="S11" s="1" t="s">
        <v>176</v>
      </c>
      <c r="T11" s="1" t="s">
        <v>177</v>
      </c>
      <c r="U11" s="1" t="s">
        <v>178</v>
      </c>
      <c r="V11" s="1" t="s">
        <v>179</v>
      </c>
    </row>
    <row r="12" s="1" customFormat="1" spans="1:22">
      <c r="A12" s="3">
        <v>999224014034991</v>
      </c>
      <c r="B12" s="1" t="s">
        <v>216</v>
      </c>
      <c r="C12" s="1" t="s">
        <v>217</v>
      </c>
      <c r="D12" s="1" t="s">
        <v>165</v>
      </c>
      <c r="E12" s="1" t="s">
        <v>218</v>
      </c>
      <c r="F12" s="1" t="s">
        <v>163</v>
      </c>
      <c r="G12" s="1" t="s">
        <v>167</v>
      </c>
      <c r="H12" s="1" t="s">
        <v>168</v>
      </c>
      <c r="I12" s="1" t="s">
        <v>219</v>
      </c>
      <c r="J12" s="1" t="s">
        <v>170</v>
      </c>
      <c r="K12" s="1" t="s">
        <v>219</v>
      </c>
      <c r="L12" s="1" t="s">
        <v>219</v>
      </c>
      <c r="M12" s="1" t="s">
        <v>171</v>
      </c>
      <c r="N12" s="1" t="s">
        <v>171</v>
      </c>
      <c r="O12" s="1" t="s">
        <v>172</v>
      </c>
      <c r="P12" s="1" t="s">
        <v>173</v>
      </c>
      <c r="Q12" s="1" t="s">
        <v>174</v>
      </c>
      <c r="R12" s="1" t="s">
        <v>220</v>
      </c>
      <c r="S12" s="1" t="s">
        <v>176</v>
      </c>
      <c r="T12" s="1" t="s">
        <v>177</v>
      </c>
      <c r="U12" s="1" t="s">
        <v>178</v>
      </c>
      <c r="V12" s="1" t="s">
        <v>179</v>
      </c>
    </row>
    <row r="13" s="1" customFormat="1" spans="1:22">
      <c r="A13" s="3">
        <v>999223984610470</v>
      </c>
      <c r="B13" s="1" t="s">
        <v>221</v>
      </c>
      <c r="C13" s="1" t="s">
        <v>222</v>
      </c>
      <c r="D13" s="1" t="s">
        <v>223</v>
      </c>
      <c r="E13" s="1" t="s">
        <v>224</v>
      </c>
      <c r="F13" s="1" t="s">
        <v>207</v>
      </c>
      <c r="G13" s="1" t="s">
        <v>167</v>
      </c>
      <c r="H13" s="1" t="s">
        <v>168</v>
      </c>
      <c r="I13" s="1" t="s">
        <v>225</v>
      </c>
      <c r="J13" s="1" t="s">
        <v>170</v>
      </c>
      <c r="K13" s="1" t="s">
        <v>225</v>
      </c>
      <c r="L13" s="1" t="s">
        <v>225</v>
      </c>
      <c r="M13" s="1" t="s">
        <v>171</v>
      </c>
      <c r="N13" s="1" t="s">
        <v>171</v>
      </c>
      <c r="O13" s="1" t="s">
        <v>172</v>
      </c>
      <c r="P13" s="1" t="s">
        <v>173</v>
      </c>
      <c r="Q13" s="1" t="s">
        <v>174</v>
      </c>
      <c r="R13" s="1" t="s">
        <v>226</v>
      </c>
      <c r="S13" s="1" t="s">
        <v>176</v>
      </c>
      <c r="T13" s="1" t="s">
        <v>177</v>
      </c>
      <c r="U13" s="1" t="s">
        <v>178</v>
      </c>
      <c r="V13" s="1" t="s">
        <v>179</v>
      </c>
    </row>
    <row r="14" s="1" customFormat="1" spans="1:22">
      <c r="A14" s="3">
        <v>999223969559149</v>
      </c>
      <c r="B14" s="1" t="s">
        <v>227</v>
      </c>
      <c r="C14" s="1" t="s">
        <v>228</v>
      </c>
      <c r="D14" s="1" t="s">
        <v>165</v>
      </c>
      <c r="E14" s="1" t="s">
        <v>229</v>
      </c>
      <c r="F14" s="1" t="s">
        <v>163</v>
      </c>
      <c r="G14" s="1" t="s">
        <v>167</v>
      </c>
      <c r="H14" s="1" t="s">
        <v>168</v>
      </c>
      <c r="I14" s="1" t="s">
        <v>230</v>
      </c>
      <c r="J14" s="1" t="s">
        <v>170</v>
      </c>
      <c r="K14" s="1" t="s">
        <v>230</v>
      </c>
      <c r="L14" s="1" t="s">
        <v>230</v>
      </c>
      <c r="M14" s="1" t="s">
        <v>171</v>
      </c>
      <c r="N14" s="1" t="s">
        <v>171</v>
      </c>
      <c r="O14" s="1" t="s">
        <v>172</v>
      </c>
      <c r="P14" s="1" t="s">
        <v>173</v>
      </c>
      <c r="Q14" s="1" t="s">
        <v>174</v>
      </c>
      <c r="R14" s="1" t="s">
        <v>231</v>
      </c>
      <c r="S14" s="1" t="s">
        <v>176</v>
      </c>
      <c r="T14" s="1" t="s">
        <v>177</v>
      </c>
      <c r="U14" s="1" t="s">
        <v>178</v>
      </c>
      <c r="V14" s="1" t="s">
        <v>179</v>
      </c>
    </row>
    <row r="15" s="1" customFormat="1" spans="1:22">
      <c r="A15" s="3">
        <v>999223930780771</v>
      </c>
      <c r="B15" s="1" t="s">
        <v>232</v>
      </c>
      <c r="C15" s="1" t="s">
        <v>233</v>
      </c>
      <c r="D15" s="1" t="s">
        <v>234</v>
      </c>
      <c r="E15" s="1" t="s">
        <v>235</v>
      </c>
      <c r="F15" s="1" t="s">
        <v>207</v>
      </c>
      <c r="G15" s="1" t="s">
        <v>167</v>
      </c>
      <c r="H15" s="1" t="s">
        <v>168</v>
      </c>
      <c r="I15" s="1" t="s">
        <v>236</v>
      </c>
      <c r="J15" s="1" t="s">
        <v>170</v>
      </c>
      <c r="K15" s="1" t="s">
        <v>236</v>
      </c>
      <c r="L15" s="1" t="s">
        <v>236</v>
      </c>
      <c r="M15" s="1" t="s">
        <v>171</v>
      </c>
      <c r="N15" s="1" t="s">
        <v>171</v>
      </c>
      <c r="O15" s="1" t="s">
        <v>172</v>
      </c>
      <c r="P15" s="1" t="s">
        <v>173</v>
      </c>
      <c r="Q15" s="1" t="s">
        <v>174</v>
      </c>
      <c r="R15" s="1" t="s">
        <v>237</v>
      </c>
      <c r="S15" s="1" t="s">
        <v>176</v>
      </c>
      <c r="T15" s="1" t="s">
        <v>177</v>
      </c>
      <c r="U15" s="1" t="s">
        <v>190</v>
      </c>
      <c r="V15" s="1" t="s">
        <v>179</v>
      </c>
    </row>
    <row r="16" s="1" customFormat="1" spans="1:22">
      <c r="A16" s="3">
        <v>999223922823404</v>
      </c>
      <c r="B16" s="1" t="s">
        <v>238</v>
      </c>
      <c r="C16" s="1" t="s">
        <v>239</v>
      </c>
      <c r="D16" s="1" t="s">
        <v>240</v>
      </c>
      <c r="E16" s="1" t="s">
        <v>241</v>
      </c>
      <c r="F16" s="1" t="s">
        <v>207</v>
      </c>
      <c r="G16" s="1" t="s">
        <v>167</v>
      </c>
      <c r="H16" s="1" t="s">
        <v>168</v>
      </c>
      <c r="I16" s="1" t="s">
        <v>242</v>
      </c>
      <c r="J16" s="1" t="s">
        <v>170</v>
      </c>
      <c r="K16" s="1" t="s">
        <v>242</v>
      </c>
      <c r="L16" s="1" t="s">
        <v>242</v>
      </c>
      <c r="M16" s="1" t="s">
        <v>171</v>
      </c>
      <c r="N16" s="1" t="s">
        <v>171</v>
      </c>
      <c r="O16" s="1" t="s">
        <v>172</v>
      </c>
      <c r="P16" s="1" t="s">
        <v>173</v>
      </c>
      <c r="Q16" s="1" t="s">
        <v>174</v>
      </c>
      <c r="R16" s="1" t="s">
        <v>243</v>
      </c>
      <c r="S16" s="1" t="s">
        <v>176</v>
      </c>
      <c r="T16" s="1" t="s">
        <v>177</v>
      </c>
      <c r="U16" s="1" t="s">
        <v>190</v>
      </c>
      <c r="V16" s="1" t="s">
        <v>179</v>
      </c>
    </row>
    <row r="17" s="1" customFormat="1" spans="1:22">
      <c r="A17" s="3">
        <v>999223793776360</v>
      </c>
      <c r="B17" s="1" t="s">
        <v>244</v>
      </c>
      <c r="C17" s="1" t="s">
        <v>245</v>
      </c>
      <c r="D17" s="1" t="s">
        <v>246</v>
      </c>
      <c r="E17" s="1" t="s">
        <v>247</v>
      </c>
      <c r="F17" s="1" t="s">
        <v>199</v>
      </c>
      <c r="G17" s="1" t="s">
        <v>167</v>
      </c>
      <c r="H17" s="1" t="s">
        <v>168</v>
      </c>
      <c r="I17" s="1" t="s">
        <v>248</v>
      </c>
      <c r="J17" s="1" t="s">
        <v>170</v>
      </c>
      <c r="K17" s="1" t="s">
        <v>248</v>
      </c>
      <c r="L17" s="1" t="s">
        <v>248</v>
      </c>
      <c r="M17" s="1" t="s">
        <v>171</v>
      </c>
      <c r="N17" s="1" t="s">
        <v>171</v>
      </c>
      <c r="O17" s="1" t="s">
        <v>172</v>
      </c>
      <c r="P17" s="1" t="s">
        <v>173</v>
      </c>
      <c r="Q17" s="1" t="s">
        <v>174</v>
      </c>
      <c r="R17" s="1" t="s">
        <v>249</v>
      </c>
      <c r="S17" s="1" t="s">
        <v>176</v>
      </c>
      <c r="T17" s="1" t="s">
        <v>177</v>
      </c>
      <c r="U17" s="1" t="s">
        <v>190</v>
      </c>
      <c r="V17" s="1" t="s">
        <v>179</v>
      </c>
    </row>
    <row r="18" s="1" customFormat="1" spans="1:22">
      <c r="A18" s="3">
        <v>23515138785</v>
      </c>
      <c r="B18" s="1" t="s">
        <v>250</v>
      </c>
      <c r="C18" s="1" t="s">
        <v>251</v>
      </c>
      <c r="D18" s="1" t="s">
        <v>252</v>
      </c>
      <c r="E18" s="1" t="s">
        <v>253</v>
      </c>
      <c r="F18" s="1" t="s">
        <v>221</v>
      </c>
      <c r="G18" s="1" t="s">
        <v>167</v>
      </c>
      <c r="H18" s="1" t="s">
        <v>168</v>
      </c>
      <c r="I18" s="1" t="s">
        <v>254</v>
      </c>
      <c r="J18" s="1" t="s">
        <v>170</v>
      </c>
      <c r="K18" s="1" t="s">
        <v>254</v>
      </c>
      <c r="L18" s="1" t="s">
        <v>254</v>
      </c>
      <c r="M18" s="1" t="s">
        <v>171</v>
      </c>
      <c r="N18" s="1" t="s">
        <v>171</v>
      </c>
      <c r="O18" s="1" t="s">
        <v>172</v>
      </c>
      <c r="P18" s="1" t="s">
        <v>173</v>
      </c>
      <c r="Q18" s="1" t="s">
        <v>174</v>
      </c>
      <c r="R18" s="1" t="s">
        <v>255</v>
      </c>
      <c r="S18" s="1" t="s">
        <v>176</v>
      </c>
      <c r="T18" s="1" t="s">
        <v>177</v>
      </c>
      <c r="U18" s="1" t="s">
        <v>190</v>
      </c>
      <c r="V18" s="1" t="s">
        <v>179</v>
      </c>
    </row>
    <row r="19" s="1" customFormat="1" spans="1:22">
      <c r="A19" s="3">
        <v>999223505254348</v>
      </c>
      <c r="B19" s="1" t="s">
        <v>256</v>
      </c>
      <c r="C19" s="1" t="s">
        <v>257</v>
      </c>
      <c r="D19" s="1" t="s">
        <v>252</v>
      </c>
      <c r="E19" s="1" t="s">
        <v>258</v>
      </c>
      <c r="F19" s="1" t="s">
        <v>216</v>
      </c>
      <c r="G19" s="1" t="s">
        <v>167</v>
      </c>
      <c r="H19" s="1" t="s">
        <v>168</v>
      </c>
      <c r="I19" s="1" t="s">
        <v>259</v>
      </c>
      <c r="J19" s="1" t="s">
        <v>170</v>
      </c>
      <c r="K19" s="1" t="s">
        <v>259</v>
      </c>
      <c r="L19" s="1" t="s">
        <v>259</v>
      </c>
      <c r="M19" s="1" t="s">
        <v>171</v>
      </c>
      <c r="N19" s="1" t="s">
        <v>171</v>
      </c>
      <c r="O19" s="1" t="s">
        <v>172</v>
      </c>
      <c r="P19" s="1" t="s">
        <v>173</v>
      </c>
      <c r="Q19" s="1" t="s">
        <v>174</v>
      </c>
      <c r="R19" s="1" t="s">
        <v>260</v>
      </c>
      <c r="S19" s="1" t="s">
        <v>176</v>
      </c>
      <c r="T19" s="1" t="s">
        <v>177</v>
      </c>
      <c r="U19" s="1" t="s">
        <v>190</v>
      </c>
      <c r="V19" s="1" t="s">
        <v>179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2023-05-24T01:24:47Z</dcterms:created>
  <dcterms:modified xsi:type="dcterms:W3CDTF">2023-05-24T01:44:35Z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07EFA58BF72A47E0A05743CDD842948F_12</vt:lpwstr>
  </property>
  <property fmtid="{D5CDD505-2E9C-101B-9397-08002B2CF9AE}" pid="3" name="KSOProductBuildVer">
    <vt:lpwstr>2052-11.1.0.14309</vt:lpwstr>
  </property>
</Properties>
</file>