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</definedName>
  </definedNames>
  <calcPr calcId="144525"/>
</workbook>
</file>

<file path=xl/sharedStrings.xml><?xml version="1.0" encoding="utf-8"?>
<sst xmlns="http://schemas.openxmlformats.org/spreadsheetml/2006/main" count="89" uniqueCount="78">
  <si>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</si>
  <si>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</si>
  <si>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</si>
  <si>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</si>
  <si>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</si>
  <si>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</si>
  <si>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</si>
  <si>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</si>
  <si>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</si>
  <si>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</si>
  <si>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</si>
  <si>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</si>
  <si>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</si>
  <si>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</si>
  <si>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</si>
  <si>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</si>
  <si>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</si>
  <si>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</si>
  <si>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</si>
  <si>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</si>
  <si>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</si>
  <si>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</si>
  <si>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</si>
  <si>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</si>
  <si>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</si>
  <si>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999224109856236	</t>
  </si>
  <si>
    <t>Ctrip</t>
  </si>
  <si>
    <t>正常</t>
  </si>
  <si>
    <t>[长春]长春高新亚朵酒店(50191630)</t>
  </si>
  <si>
    <t>雅致房&lt;双人入住&gt;&lt;内宾&gt;&lt;预付&gt;&lt;单早&gt;</t>
  </si>
  <si>
    <t>CNY</t>
  </si>
  <si>
    <t>史岩</t>
  </si>
  <si>
    <t>CA11323230524CNY</t>
  </si>
  <si>
    <t>未提现</t>
  </si>
  <si>
    <t>携程开票</t>
  </si>
  <si>
    <t xml:space="preserve">3359535	</t>
  </si>
  <si>
    <t xml:space="preserve">	</t>
  </si>
  <si>
    <t>,</t>
  </si>
  <si>
    <t>CNY 380.88</t>
  </si>
  <si>
    <t>A230524091503911</t>
  </si>
  <si>
    <t>CNY / HKD 当前参考汇率: 1.109088824</t>
  </si>
  <si>
    <t>总计：380.88 CNY/
422.43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</si>
  <si>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</si>
  <si>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</si>
  <si>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</si>
  <si>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</si>
  <si>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</si>
  <si>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</si>
  <si>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</si>
  <si>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</si>
  <si>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</si>
  <si>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</si>
  <si>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</si>
  <si>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</si>
  <si>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</si>
  <si>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</si>
  <si>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</si>
  <si>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</si>
  <si>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</si>
  <si>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</si>
  <si>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</si>
  <si>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2023-05-12</t>
  </si>
  <si>
    <t>3359535</t>
  </si>
  <si>
    <t>长春高新亚朵酒店</t>
  </si>
  <si>
    <t>2023-05-20</t>
  </si>
  <si>
    <t>2023-05-21</t>
  </si>
  <si>
    <t>退房日月结</t>
  </si>
  <si>
    <t>380.88</t>
  </si>
  <si>
    <t>RMB</t>
  </si>
  <si>
    <t>0</t>
  </si>
  <si>
    <t>0.00</t>
  </si>
  <si>
    <t>携程汇智国内直连</t>
  </si>
  <si>
    <t>1861</t>
  </si>
  <si>
    <t>2023-05-12 10:15:24</t>
  </si>
  <si>
    <t>否</t>
  </si>
  <si>
    <t>汇智国际旅游发展有限公司</t>
  </si>
  <si>
    <t>直连</t>
  </si>
  <si>
    <t>中国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</si>
</sst>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9</xdr:col>
      <xdr:colOff>388620</xdr:colOff>
      <xdr:row>17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28800"/>
          <a:ext cx="6865620" cy="13563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10" defaultRowHeight="14.4" outlineLevelRow="1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45066</v>
      </c>
      <c r="G2" s="6">
        <v>45067</v>
      </c>
      <c r="H2" s="4">
        <v>1</v>
      </c>
      <c r="I2" s="4">
        <v>1</v>
      </c>
      <c r="J2" s="4">
        <v>1</v>
      </c>
      <c r="K2" s="4" t="s">
        <v>30</v>
      </c>
      <c r="L2" s="4">
        <v>380.88</v>
      </c>
      <c r="M2" s="4">
        <v>380.88</v>
      </c>
      <c r="N2" s="4" t="s">
        <v>31</v>
      </c>
      <c r="O2" s="4" t="s">
        <v>32</v>
      </c>
      <c r="P2" s="4" t="s">
        <v>33</v>
      </c>
      <c r="Q2" s="4">
        <v>0</v>
      </c>
      <c r="R2" s="7">
        <v>45058</v>
      </c>
      <c r="S2" s="6">
        <v>45070</v>
      </c>
      <c r="T2" s="4" t="s">
        <v>34</v>
      </c>
      <c r="U2" s="4">
        <v>380.88</v>
      </c>
      <c r="V2" s="4">
        <v>0</v>
      </c>
      <c r="W2" s="4">
        <v>0</v>
      </c>
      <c r="X2" s="4" t="s">
        <v>35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A7" sqref="A7:C9"/>
    </sheetView>
  </sheetViews>
  <sheetFormatPr defaultColWidth="10" defaultRowHeight="14.4"/>
  <cols>
    <col min="1" max="1" width="12.8888888888889" style="4"/>
    <col min="2" max="3" width="10.7777777777778" style="4"/>
    <col min="4" max="16363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9">
      <c r="A2" s="5">
        <v>999224109856236</v>
      </c>
      <c r="B2" s="6">
        <v>45066</v>
      </c>
      <c r="C2" s="6">
        <v>45067</v>
      </c>
      <c r="D2" s="4">
        <v>380.88</v>
      </c>
      <c r="E2" s="4" t="str">
        <f>VLOOKUP(A2,HOP!A:L,12,0)</f>
        <v>380.88</v>
      </c>
      <c r="F2" s="4" t="str">
        <f>VLOOKUP(A2,HOP!A:C,3,0)</f>
        <v>3359535</v>
      </c>
      <c r="G2" s="4">
        <f>D2-E2</f>
        <v>0</v>
      </c>
      <c r="H2" s="4" t="str">
        <f>$H$1&amp;F2</f>
        <v>,3359535</v>
      </c>
      <c r="I2" s="4" t="str">
        <f>VLOOKUP(A2,HOP!A:U,21,0)</f>
        <v>直连</v>
      </c>
    </row>
    <row r="4" spans="4:4">
      <c r="D4" s="4">
        <f>SUM(D2:D3)</f>
        <v>380.88</v>
      </c>
    </row>
    <row r="5" spans="4:4">
      <c r="D5" s="4" t="s">
        <v>38</v>
      </c>
    </row>
    <row r="7" spans="1:3">
      <c r="A7" s="4" t="s">
        <v>39</v>
      </c>
      <c r="B7" s="4">
        <v>380.88</v>
      </c>
      <c r="C7" s="4">
        <v>422.43</v>
      </c>
    </row>
    <row r="8" spans="1:1">
      <c r="A8" s="4" t="s">
        <v>40</v>
      </c>
    </row>
    <row r="9" spans="1:1">
      <c r="A9" s="4" t="s">
        <v>41</v>
      </c>
    </row>
  </sheetData>
  <autoFilter ref="A1:XFD2">
    <extLst/>
  </autoFilter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D8" sqref="D8"/>
    </sheetView>
  </sheetViews>
  <sheetFormatPr defaultColWidth="8.88888888888889" defaultRowHeight="13.2" outlineLevelRow="1"/>
  <cols>
    <col min="1" max="1" width="12.8888888888889" style="1"/>
    <col min="2" max="16383" width="8.88888888888889" style="1"/>
  </cols>
  <sheetData>
    <row r="1" s="1" customFormat="1" spans="1:22">
      <c r="A1" s="2" t="s">
        <v>42</v>
      </c>
      <c r="B1" s="2" t="s">
        <v>43</v>
      </c>
      <c r="C1" s="2" t="s">
        <v>44</v>
      </c>
      <c r="D1" s="2" t="s">
        <v>45</v>
      </c>
      <c r="E1" s="2" t="s">
        <v>13</v>
      </c>
      <c r="F1" s="2" t="s">
        <v>5</v>
      </c>
      <c r="G1" s="2" t="s">
        <v>6</v>
      </c>
      <c r="H1" s="2" t="s">
        <v>46</v>
      </c>
      <c r="I1" s="2" t="s">
        <v>47</v>
      </c>
      <c r="J1" s="2" t="s">
        <v>48</v>
      </c>
      <c r="K1" s="2" t="s">
        <v>49</v>
      </c>
      <c r="L1" s="2" t="s">
        <v>50</v>
      </c>
      <c r="M1" s="2" t="s">
        <v>51</v>
      </c>
      <c r="N1" s="2" t="s">
        <v>52</v>
      </c>
      <c r="O1" s="2" t="s">
        <v>53</v>
      </c>
      <c r="P1" s="2" t="s">
        <v>54</v>
      </c>
      <c r="Q1" s="2" t="s">
        <v>55</v>
      </c>
      <c r="R1" s="2" t="s">
        <v>56</v>
      </c>
      <c r="S1" s="2" t="s">
        <v>57</v>
      </c>
      <c r="T1" s="2" t="s">
        <v>58</v>
      </c>
      <c r="U1" s="2" t="s">
        <v>59</v>
      </c>
      <c r="V1" s="2" t="s">
        <v>60</v>
      </c>
    </row>
    <row r="2" s="1" customFormat="1" spans="1:22">
      <c r="A2" s="3">
        <v>999224109856236</v>
      </c>
      <c r="B2" s="1" t="s">
        <v>61</v>
      </c>
      <c r="C2" s="1" t="s">
        <v>62</v>
      </c>
      <c r="D2" s="1" t="s">
        <v>63</v>
      </c>
      <c r="E2" s="1" t="s">
        <v>31</v>
      </c>
      <c r="F2" s="1" t="s">
        <v>64</v>
      </c>
      <c r="G2" s="1" t="s">
        <v>65</v>
      </c>
      <c r="H2" s="1" t="s">
        <v>66</v>
      </c>
      <c r="I2" s="1" t="s">
        <v>67</v>
      </c>
      <c r="J2" s="1" t="s">
        <v>68</v>
      </c>
      <c r="K2" s="1" t="s">
        <v>67</v>
      </c>
      <c r="L2" s="1" t="s">
        <v>67</v>
      </c>
      <c r="M2" s="1" t="s">
        <v>69</v>
      </c>
      <c r="N2" s="1" t="s">
        <v>69</v>
      </c>
      <c r="O2" s="1" t="s">
        <v>70</v>
      </c>
      <c r="P2" s="1" t="s">
        <v>71</v>
      </c>
      <c r="Q2" s="1" t="s">
        <v>72</v>
      </c>
      <c r="R2" s="1" t="s">
        <v>73</v>
      </c>
      <c r="S2" s="1" t="s">
        <v>74</v>
      </c>
      <c r="T2" s="1" t="s">
        <v>75</v>
      </c>
      <c r="U2" s="1" t="s">
        <v>76</v>
      </c>
      <c r="V2" s="1" t="s">
        <v>77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2023-05-24T01:02:19Z</dcterms:created>
  <dcterms:modified xsi:type="dcterms:W3CDTF">2023-05-24T01:24:13Z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F07D0C95C5974E08BCCBAB07242A48D3_12</vt:lpwstr>
  </property>
  <property fmtid="{D5CDD505-2E9C-101B-9397-08002B2CF9AE}" pid="3" name="KSOProductBuildVer">
    <vt:lpwstr>2052-11.1.0.14309</vt:lpwstr>
  </property>
</Properties>
</file>