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<sst xmlns="http://schemas.openxmlformats.org/spreadsheetml/2006/main" count="409" uniqueCount="181">
  <si>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</si>
  <si>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</si>
  <si>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</si>
  <si>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</si>
  <si>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</si>
  <si>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</si>
  <si>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</si>
  <si>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</si>
  <si>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</si>
  <si>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</si>
  <si>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</si>
  <si>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</si>
  <si>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</si>
  <si>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</si>
  <si>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</si>
  <si>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</si>
  <si>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</si>
  <si>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</si>
  <si>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</si>
  <si>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</si>
  <si>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</si>
  <si>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</si>
  <si>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</si>
  <si>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</si>
  <si>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</si>
  <si>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999223999805424	</t>
  </si>
  <si>
    <t>Ctrip</t>
  </si>
  <si>
    <t>正常</t>
  </si>
  <si>
    <t>[深圳]深圳华强广场酒店(9852536)</t>
  </si>
  <si>
    <t>高级双床房&lt;双人入住&gt;&lt;内宾&gt;&lt;预付&gt;&lt;无早&gt;</t>
  </si>
  <si>
    <t>CNY</t>
  </si>
  <si>
    <t>白霞</t>
  </si>
  <si>
    <t>CA363230525CNY</t>
  </si>
  <si>
    <t>未提现</t>
  </si>
  <si>
    <t>携程开票</t>
  </si>
  <si>
    <t xml:space="preserve">3325298	</t>
  </si>
  <si>
    <t xml:space="preserve">2305040076	</t>
  </si>
  <si>
    <t xml:space="preserve">999224025301963	</t>
  </si>
  <si>
    <t>[广州]广州珀丽酒店(9826184)</t>
  </si>
  <si>
    <t>豪华大床房&lt;双人入住&gt;&lt;内宾&gt;&lt;预付&gt;&lt;无早&gt;</t>
  </si>
  <si>
    <t>金荣</t>
  </si>
  <si>
    <t xml:space="preserve">3333311	</t>
  </si>
  <si>
    <t xml:space="preserve">	</t>
  </si>
  <si>
    <t xml:space="preserve">999224028014978	</t>
  </si>
  <si>
    <t>[梅州]梅州白天鹅迎宾馆(100697959)</t>
  </si>
  <si>
    <t>商务江景大床房&lt;超值特惠&gt;&lt;双人入住&gt;&lt;日历房套餐高价值&gt;&lt;单早&gt;&lt;新酒店礼盒&gt;</t>
  </si>
  <si>
    <t>陈兵,陈勇,蔡泽铭,李智良,龙焯伟</t>
  </si>
  <si>
    <t xml:space="preserve">999224033348383	</t>
  </si>
  <si>
    <t>商务江景双床房&lt;特惠促销&gt;&lt;双人入住&gt;&lt;双早&gt;&lt;日历房套餐高价值&gt;&lt;新酒店礼盒&gt;</t>
  </si>
  <si>
    <t>汪家正</t>
  </si>
  <si>
    <t xml:space="preserve">999224034480543	</t>
  </si>
  <si>
    <t>商务江景双床房&lt;特惠专享&gt;&lt;双人入住&gt;&lt;双早&gt;&lt;日历房套餐高价值&gt;&lt;新酒店礼盒&gt;</t>
  </si>
  <si>
    <t>李伟科</t>
  </si>
  <si>
    <t xml:space="preserve">999224039713772	</t>
  </si>
  <si>
    <t>商务江景双床房&lt;超值特惠&gt;&lt;双人入住&gt;&lt;日历房套餐高价值&gt;&lt;单早&gt;&lt;新酒店礼盒&gt;</t>
  </si>
  <si>
    <t>张才龙</t>
  </si>
  <si>
    <t xml:space="preserve">999224043064559	</t>
  </si>
  <si>
    <t>蔡善明</t>
  </si>
  <si>
    <t xml:space="preserve">999224045598524	</t>
  </si>
  <si>
    <t>凌玲</t>
  </si>
  <si>
    <t xml:space="preserve">999224047506070	</t>
  </si>
  <si>
    <t>刘恒</t>
  </si>
  <si>
    <t xml:space="preserve">999224047966876	</t>
  </si>
  <si>
    <t>[香港]香港园景轩(Garden View Hong Kong)(17080981)</t>
  </si>
  <si>
    <t>高级客房&lt;双人入住&gt;&lt;内宾&gt;&lt;预付&gt;&lt;无早&gt;</t>
  </si>
  <si>
    <t>Lin/Emily</t>
  </si>
  <si>
    <t xml:space="preserve">3339940	</t>
  </si>
  <si>
    <t xml:space="preserve">DEB230508044957477	</t>
  </si>
  <si>
    <t xml:space="preserve">999224050294369	</t>
  </si>
  <si>
    <t>董思华</t>
  </si>
  <si>
    <t xml:space="preserve">999224050319616	</t>
  </si>
  <si>
    <t>商务城景大床房&lt;超值特惠&gt;&lt;双人入住&gt;&lt;日历房套餐高价值&gt;&lt;单早&gt;&lt;新酒店礼盒&gt;</t>
  </si>
  <si>
    <t>胡强</t>
  </si>
  <si>
    <t xml:space="preserve">999224050557055	</t>
  </si>
  <si>
    <t>[香港]香港广易商务宾馆(家庭旅馆)(WIDE EVER HOSTEL)(2981749)</t>
  </si>
  <si>
    <t>大床房&lt;特惠专享&gt;&lt;双人入住&gt;&lt;无早&gt;</t>
  </si>
  <si>
    <t>Lam/King Ho</t>
  </si>
  <si>
    <t xml:space="preserve">3340907	</t>
  </si>
  <si>
    <t xml:space="preserve">999224059556139	</t>
  </si>
  <si>
    <t>huang/shixiang,liao/guangyan</t>
  </si>
  <si>
    <t xml:space="preserve">3343366	</t>
  </si>
  <si>
    <t xml:space="preserve">24061738527	</t>
  </si>
  <si>
    <t>张俊炎</t>
  </si>
  <si>
    <t xml:space="preserve">999224065223409	</t>
  </si>
  <si>
    <t>房超婕</t>
  </si>
  <si>
    <t xml:space="preserve">999224074962442	</t>
  </si>
  <si>
    <t>[香港]旺角荟贤居(Lodgewood by Nina Hospitality (3486069)</t>
  </si>
  <si>
    <t>w.客房&lt;双人入住&gt;&lt;内宾&gt;&lt;预付&gt;&lt;无早&gt;</t>
  </si>
  <si>
    <t>LIN/LIN,XIAOLV/XIAOLV</t>
  </si>
  <si>
    <t xml:space="preserve">3347702	</t>
  </si>
  <si>
    <t xml:space="preserve">24583	</t>
  </si>
  <si>
    <t>，</t>
  </si>
  <si>
    <t>999224028014978</t>
  </si>
  <si>
    <t>202305061728410069</t>
  </si>
  <si>
    <t>999224033348383</t>
  </si>
  <si>
    <t>202305070828240021</t>
  </si>
  <si>
    <t>999224034480543</t>
  </si>
  <si>
    <t>202305070945510021</t>
  </si>
  <si>
    <t>999224039713772</t>
  </si>
  <si>
    <t>202305071517550025</t>
  </si>
  <si>
    <t>999224043064559</t>
  </si>
  <si>
    <t>202305071848390076</t>
  </si>
  <si>
    <t>999224045598524</t>
  </si>
  <si>
    <t>202305072140150021</t>
  </si>
  <si>
    <t>999224047506070</t>
  </si>
  <si>
    <t>202305080834560068</t>
  </si>
  <si>
    <t>999224050294369</t>
  </si>
  <si>
    <t>202305081209220068</t>
  </si>
  <si>
    <t>999224050319616</t>
  </si>
  <si>
    <t>202305081213410068</t>
  </si>
  <si>
    <t>202305090757420071</t>
  </si>
  <si>
    <t>来源单号少录一位数</t>
  </si>
  <si>
    <t>999224065223409</t>
  </si>
  <si>
    <t>202305091323170071</t>
  </si>
  <si>
    <t>A230525094829481</t>
  </si>
  <si>
    <t>A230525094922481</t>
  </si>
  <si>
    <t>房集：i230525094738 6951元</t>
  </si>
  <si>
    <t>CNY / HKD 当前参考汇率: 1.107165233</t>
  </si>
  <si>
    <t>总计：10726.66 CNY/
11876.19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</si>
  <si>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</si>
  <si>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</si>
  <si>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</si>
  <si>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</si>
  <si>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</si>
  <si>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</si>
  <si>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</si>
  <si>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</si>
  <si>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</si>
  <si>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</si>
  <si>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</si>
  <si>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</si>
  <si>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</si>
  <si>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</si>
  <si>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</si>
  <si>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</si>
  <si>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</si>
  <si>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</si>
  <si>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</si>
  <si>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2023-05-09</t>
  </si>
  <si>
    <t>3347702</t>
  </si>
  <si>
    <t>旺角荟贤居</t>
  </si>
  <si>
    <t>LIN LIN,XIAOLV XIAOLV</t>
  </si>
  <si>
    <t>2023-05-10</t>
  </si>
  <si>
    <t>退房日周结</t>
  </si>
  <si>
    <t>849.41</t>
  </si>
  <si>
    <t>RMB</t>
  </si>
  <si>
    <t>0</t>
  </si>
  <si>
    <t>0.00</t>
  </si>
  <si>
    <t>携程国内直连(DD)</t>
  </si>
  <si>
    <t>01.011249</t>
  </si>
  <si>
    <t>2023-05-09 22:21:28</t>
  </si>
  <si>
    <t>否</t>
  </si>
  <si>
    <t>汇智国际旅游发展有限公司</t>
  </si>
  <si>
    <t>直连</t>
  </si>
  <si>
    <t>中国</t>
  </si>
  <si>
    <t>2023-05-08</t>
  </si>
  <si>
    <t>3343366</t>
  </si>
  <si>
    <t>香港广易商务宾馆(家庭旅馆)</t>
  </si>
  <si>
    <t>huang shixiang,liao guangyan</t>
  </si>
  <si>
    <t>249.90</t>
  </si>
  <si>
    <t>2023-05-08 22:34:31</t>
  </si>
  <si>
    <t>直采</t>
  </si>
  <si>
    <t>3340907</t>
  </si>
  <si>
    <t>Lam King Ho</t>
  </si>
  <si>
    <t>499.80</t>
  </si>
  <si>
    <t>2023-05-08 12:35:47</t>
  </si>
  <si>
    <t>3339940</t>
  </si>
  <si>
    <t>香港园景轩</t>
  </si>
  <si>
    <t>Lin Emily</t>
  </si>
  <si>
    <t>1050.40</t>
  </si>
  <si>
    <t>2023-05-08 04:50:01</t>
  </si>
  <si>
    <t>2023-05-06</t>
  </si>
  <si>
    <t>3333311</t>
  </si>
  <si>
    <t>广州珀丽酒店</t>
  </si>
  <si>
    <t>606.00</t>
  </si>
  <si>
    <t>2023-05-06 14:21:05</t>
  </si>
  <si>
    <t>2023-05-04</t>
  </si>
  <si>
    <t>3325298</t>
  </si>
  <si>
    <t>深圳华强广场酒店</t>
  </si>
  <si>
    <t>520.15</t>
  </si>
  <si>
    <t>2023-05-04 17:40:45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</si>
</sst>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190500</xdr:colOff>
      <xdr:row>64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156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45055</v>
      </c>
      <c r="G2" s="6">
        <v>45056</v>
      </c>
      <c r="H2" s="4">
        <v>1</v>
      </c>
      <c r="I2" s="4">
        <v>1</v>
      </c>
      <c r="J2" s="4">
        <v>1</v>
      </c>
      <c r="K2" s="4" t="s">
        <v>30</v>
      </c>
      <c r="L2" s="4">
        <v>520.15</v>
      </c>
      <c r="M2" s="4">
        <v>520.15</v>
      </c>
      <c r="N2" s="4" t="s">
        <v>31</v>
      </c>
      <c r="O2" s="4" t="s">
        <v>32</v>
      </c>
      <c r="P2" s="4" t="s">
        <v>33</v>
      </c>
      <c r="Q2" s="4">
        <v>0</v>
      </c>
      <c r="R2" s="7">
        <v>45050</v>
      </c>
      <c r="S2" s="6">
        <v>45071</v>
      </c>
      <c r="T2" s="4" t="s">
        <v>34</v>
      </c>
      <c r="U2" s="4">
        <v>520.15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45054</v>
      </c>
      <c r="G3" s="6">
        <v>45056</v>
      </c>
      <c r="H3" s="4">
        <v>1</v>
      </c>
      <c r="I3" s="4">
        <v>2</v>
      </c>
      <c r="J3" s="4">
        <v>2</v>
      </c>
      <c r="K3" s="4" t="s">
        <v>30</v>
      </c>
      <c r="L3" s="4">
        <v>606</v>
      </c>
      <c r="M3" s="4">
        <v>606</v>
      </c>
      <c r="N3" s="4" t="s">
        <v>40</v>
      </c>
      <c r="O3" s="4" t="s">
        <v>32</v>
      </c>
      <c r="P3" s="4" t="s">
        <v>33</v>
      </c>
      <c r="Q3" s="4">
        <v>0</v>
      </c>
      <c r="R3" s="7">
        <v>45052</v>
      </c>
      <c r="S3" s="6">
        <v>45071</v>
      </c>
      <c r="T3" s="4" t="s">
        <v>34</v>
      </c>
      <c r="U3" s="4">
        <v>606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45054</v>
      </c>
      <c r="G4" s="6">
        <v>45056</v>
      </c>
      <c r="H4" s="4">
        <v>5</v>
      </c>
      <c r="I4" s="4">
        <v>2</v>
      </c>
      <c r="J4" s="4">
        <v>10</v>
      </c>
      <c r="K4" s="4" t="s">
        <v>30</v>
      </c>
      <c r="L4" s="4">
        <v>2870</v>
      </c>
      <c r="M4" s="4">
        <v>2870</v>
      </c>
      <c r="N4" s="4" t="s">
        <v>46</v>
      </c>
      <c r="O4" s="4" t="s">
        <v>32</v>
      </c>
      <c r="P4" s="4" t="s">
        <v>33</v>
      </c>
      <c r="Q4" s="4">
        <v>0</v>
      </c>
      <c r="R4" s="7">
        <v>45052</v>
      </c>
      <c r="S4" s="6">
        <v>45071</v>
      </c>
      <c r="T4" s="4" t="s">
        <v>34</v>
      </c>
      <c r="U4" s="4">
        <v>2870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44</v>
      </c>
      <c r="E5" s="4" t="s">
        <v>48</v>
      </c>
      <c r="F5" s="6">
        <v>45055</v>
      </c>
      <c r="G5" s="6">
        <v>45056</v>
      </c>
      <c r="H5" s="4">
        <v>1</v>
      </c>
      <c r="I5" s="4">
        <v>1</v>
      </c>
      <c r="J5" s="4">
        <v>1</v>
      </c>
      <c r="K5" s="4" t="s">
        <v>30</v>
      </c>
      <c r="L5" s="4">
        <v>301</v>
      </c>
      <c r="M5" s="4">
        <v>301</v>
      </c>
      <c r="N5" s="4" t="s">
        <v>49</v>
      </c>
      <c r="O5" s="4" t="s">
        <v>32</v>
      </c>
      <c r="P5" s="4" t="s">
        <v>33</v>
      </c>
      <c r="Q5" s="4">
        <v>0</v>
      </c>
      <c r="R5" s="7">
        <v>45053</v>
      </c>
      <c r="S5" s="6">
        <v>45071</v>
      </c>
      <c r="T5" s="4" t="s">
        <v>34</v>
      </c>
      <c r="U5" s="4">
        <v>301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44</v>
      </c>
      <c r="E6" s="4" t="s">
        <v>51</v>
      </c>
      <c r="F6" s="6">
        <v>45055</v>
      </c>
      <c r="G6" s="6">
        <v>45056</v>
      </c>
      <c r="H6" s="4">
        <v>1</v>
      </c>
      <c r="I6" s="4">
        <v>1</v>
      </c>
      <c r="J6" s="4">
        <v>1</v>
      </c>
      <c r="K6" s="4" t="s">
        <v>30</v>
      </c>
      <c r="L6" s="4">
        <v>308</v>
      </c>
      <c r="M6" s="4">
        <v>308</v>
      </c>
      <c r="N6" s="4" t="s">
        <v>52</v>
      </c>
      <c r="O6" s="4" t="s">
        <v>32</v>
      </c>
      <c r="P6" s="4" t="s">
        <v>33</v>
      </c>
      <c r="Q6" s="4">
        <v>0</v>
      </c>
      <c r="R6" s="7">
        <v>45053</v>
      </c>
      <c r="S6" s="6">
        <v>45071</v>
      </c>
      <c r="T6" s="4" t="s">
        <v>34</v>
      </c>
      <c r="U6" s="4">
        <v>308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44</v>
      </c>
      <c r="E7" s="4" t="s">
        <v>54</v>
      </c>
      <c r="F7" s="6">
        <v>45053</v>
      </c>
      <c r="G7" s="6">
        <v>45056</v>
      </c>
      <c r="H7" s="4">
        <v>1</v>
      </c>
      <c r="I7" s="4">
        <v>3</v>
      </c>
      <c r="J7" s="4">
        <v>3</v>
      </c>
      <c r="K7" s="4" t="s">
        <v>30</v>
      </c>
      <c r="L7" s="4">
        <v>861</v>
      </c>
      <c r="M7" s="4">
        <v>861</v>
      </c>
      <c r="N7" s="4" t="s">
        <v>55</v>
      </c>
      <c r="O7" s="4" t="s">
        <v>32</v>
      </c>
      <c r="P7" s="4" t="s">
        <v>33</v>
      </c>
      <c r="Q7" s="4">
        <v>0</v>
      </c>
      <c r="R7" s="7">
        <v>45053</v>
      </c>
      <c r="S7" s="6">
        <v>45071</v>
      </c>
      <c r="T7" s="4" t="s">
        <v>34</v>
      </c>
      <c r="U7" s="4">
        <v>861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45054</v>
      </c>
      <c r="G8" s="6">
        <v>45056</v>
      </c>
      <c r="H8" s="4">
        <v>1</v>
      </c>
      <c r="I8" s="4">
        <v>2</v>
      </c>
      <c r="J8" s="4">
        <v>2</v>
      </c>
      <c r="K8" s="4" t="s">
        <v>30</v>
      </c>
      <c r="L8" s="4">
        <v>574</v>
      </c>
      <c r="M8" s="4">
        <v>574</v>
      </c>
      <c r="N8" s="4" t="s">
        <v>57</v>
      </c>
      <c r="O8" s="4" t="s">
        <v>32</v>
      </c>
      <c r="P8" s="4" t="s">
        <v>33</v>
      </c>
      <c r="Q8" s="4">
        <v>0</v>
      </c>
      <c r="R8" s="7">
        <v>45053</v>
      </c>
      <c r="S8" s="6">
        <v>45071</v>
      </c>
      <c r="T8" s="4" t="s">
        <v>34</v>
      </c>
      <c r="U8" s="4">
        <v>574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44</v>
      </c>
      <c r="E9" s="4" t="s">
        <v>54</v>
      </c>
      <c r="F9" s="6">
        <v>45054</v>
      </c>
      <c r="G9" s="6">
        <v>45056</v>
      </c>
      <c r="H9" s="4">
        <v>1</v>
      </c>
      <c r="I9" s="4">
        <v>2</v>
      </c>
      <c r="J9" s="4">
        <v>2</v>
      </c>
      <c r="K9" s="4" t="s">
        <v>30</v>
      </c>
      <c r="L9" s="4">
        <v>574</v>
      </c>
      <c r="M9" s="4">
        <v>574</v>
      </c>
      <c r="N9" s="4" t="s">
        <v>59</v>
      </c>
      <c r="O9" s="4" t="s">
        <v>32</v>
      </c>
      <c r="P9" s="4" t="s">
        <v>33</v>
      </c>
      <c r="Q9" s="4">
        <v>0</v>
      </c>
      <c r="R9" s="7">
        <v>45053</v>
      </c>
      <c r="S9" s="6">
        <v>45071</v>
      </c>
      <c r="T9" s="4" t="s">
        <v>34</v>
      </c>
      <c r="U9" s="4">
        <v>574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44</v>
      </c>
      <c r="E10" s="4" t="s">
        <v>45</v>
      </c>
      <c r="F10" s="6">
        <v>45055</v>
      </c>
      <c r="G10" s="6">
        <v>45056</v>
      </c>
      <c r="H10" s="4">
        <v>1</v>
      </c>
      <c r="I10" s="4">
        <v>1</v>
      </c>
      <c r="J10" s="4">
        <v>1</v>
      </c>
      <c r="K10" s="4" t="s">
        <v>30</v>
      </c>
      <c r="L10" s="4">
        <v>287</v>
      </c>
      <c r="M10" s="4">
        <v>287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45054</v>
      </c>
      <c r="S10" s="6">
        <v>45071</v>
      </c>
      <c r="T10" s="4" t="s">
        <v>34</v>
      </c>
      <c r="U10" s="4">
        <v>287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45054</v>
      </c>
      <c r="G11" s="6">
        <v>45056</v>
      </c>
      <c r="H11" s="4">
        <v>1</v>
      </c>
      <c r="I11" s="4">
        <v>2</v>
      </c>
      <c r="J11" s="4">
        <v>2</v>
      </c>
      <c r="K11" s="4" t="s">
        <v>30</v>
      </c>
      <c r="L11" s="4">
        <v>1050.4</v>
      </c>
      <c r="M11" s="4">
        <v>1050.4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45054</v>
      </c>
      <c r="S11" s="6">
        <v>45071</v>
      </c>
      <c r="T11" s="4" t="s">
        <v>34</v>
      </c>
      <c r="U11" s="4">
        <v>1050.4</v>
      </c>
      <c r="V11" s="4">
        <v>0</v>
      </c>
      <c r="W11" s="4">
        <v>0</v>
      </c>
      <c r="X11" s="4" t="s">
        <v>66</v>
      </c>
      <c r="Y11" s="4" t="s">
        <v>67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44</v>
      </c>
      <c r="E12" s="4" t="s">
        <v>51</v>
      </c>
      <c r="F12" s="6">
        <v>45055</v>
      </c>
      <c r="G12" s="6">
        <v>45056</v>
      </c>
      <c r="H12" s="4">
        <v>1</v>
      </c>
      <c r="I12" s="4">
        <v>1</v>
      </c>
      <c r="J12" s="4">
        <v>1</v>
      </c>
      <c r="K12" s="4" t="s">
        <v>30</v>
      </c>
      <c r="L12" s="4">
        <v>308</v>
      </c>
      <c r="M12" s="4">
        <v>308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45054</v>
      </c>
      <c r="S12" s="6">
        <v>45071</v>
      </c>
      <c r="T12" s="4" t="s">
        <v>34</v>
      </c>
      <c r="U12" s="4">
        <v>308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44</v>
      </c>
      <c r="E13" s="4" t="s">
        <v>71</v>
      </c>
      <c r="F13" s="6">
        <v>45055</v>
      </c>
      <c r="G13" s="6">
        <v>45056</v>
      </c>
      <c r="H13" s="4">
        <v>1</v>
      </c>
      <c r="I13" s="4">
        <v>1</v>
      </c>
      <c r="J13" s="4">
        <v>1</v>
      </c>
      <c r="K13" s="4" t="s">
        <v>30</v>
      </c>
      <c r="L13" s="4">
        <v>294</v>
      </c>
      <c r="M13" s="4">
        <v>294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45054</v>
      </c>
      <c r="S13" s="6">
        <v>45071</v>
      </c>
      <c r="T13" s="4" t="s">
        <v>34</v>
      </c>
      <c r="U13" s="4">
        <v>294</v>
      </c>
      <c r="V13" s="4">
        <v>0</v>
      </c>
      <c r="W13" s="4">
        <v>0</v>
      </c>
      <c r="X13" s="4" t="s">
        <v>42</v>
      </c>
      <c r="Y13" s="4" t="s">
        <v>42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45054</v>
      </c>
      <c r="G14" s="6">
        <v>45056</v>
      </c>
      <c r="H14" s="4">
        <v>1</v>
      </c>
      <c r="I14" s="4">
        <v>2</v>
      </c>
      <c r="J14" s="4">
        <v>2</v>
      </c>
      <c r="K14" s="4" t="s">
        <v>30</v>
      </c>
      <c r="L14" s="4">
        <v>499.8</v>
      </c>
      <c r="M14" s="4">
        <v>499.8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45054</v>
      </c>
      <c r="S14" s="6">
        <v>45071</v>
      </c>
      <c r="T14" s="4" t="s">
        <v>34</v>
      </c>
      <c r="U14" s="4">
        <v>499.8</v>
      </c>
      <c r="V14" s="4">
        <v>0</v>
      </c>
      <c r="W14" s="4">
        <v>0</v>
      </c>
      <c r="X14" s="4" t="s">
        <v>77</v>
      </c>
      <c r="Y14" s="4" t="s">
        <v>42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45055</v>
      </c>
      <c r="G15" s="6">
        <v>45056</v>
      </c>
      <c r="H15" s="4">
        <v>1</v>
      </c>
      <c r="I15" s="4">
        <v>1</v>
      </c>
      <c r="J15" s="4">
        <v>1</v>
      </c>
      <c r="K15" s="4" t="s">
        <v>30</v>
      </c>
      <c r="L15" s="4">
        <v>249.9</v>
      </c>
      <c r="M15" s="4">
        <v>249.9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45054</v>
      </c>
      <c r="S15" s="6">
        <v>45071</v>
      </c>
      <c r="T15" s="4" t="s">
        <v>34</v>
      </c>
      <c r="U15" s="4">
        <v>249.9</v>
      </c>
      <c r="V15" s="4">
        <v>0</v>
      </c>
      <c r="W15" s="4">
        <v>0</v>
      </c>
      <c r="X15" s="4" t="s">
        <v>80</v>
      </c>
      <c r="Y15" s="4" t="s">
        <v>42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44</v>
      </c>
      <c r="E16" s="4" t="s">
        <v>54</v>
      </c>
      <c r="F16" s="6">
        <v>45055</v>
      </c>
      <c r="G16" s="6">
        <v>45056</v>
      </c>
      <c r="H16" s="4">
        <v>1</v>
      </c>
      <c r="I16" s="4">
        <v>1</v>
      </c>
      <c r="J16" s="4">
        <v>1</v>
      </c>
      <c r="K16" s="4" t="s">
        <v>30</v>
      </c>
      <c r="L16" s="4">
        <v>287</v>
      </c>
      <c r="M16" s="4">
        <v>287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45055.0000115741</v>
      </c>
      <c r="S16" s="6">
        <v>45071</v>
      </c>
      <c r="T16" s="4" t="s">
        <v>34</v>
      </c>
      <c r="U16" s="4">
        <v>287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44</v>
      </c>
      <c r="E17" s="4" t="s">
        <v>54</v>
      </c>
      <c r="F17" s="6">
        <v>45055</v>
      </c>
      <c r="G17" s="6">
        <v>45056</v>
      </c>
      <c r="H17" s="4">
        <v>1</v>
      </c>
      <c r="I17" s="4">
        <v>1</v>
      </c>
      <c r="J17" s="4">
        <v>1</v>
      </c>
      <c r="K17" s="4" t="s">
        <v>30</v>
      </c>
      <c r="L17" s="4">
        <v>287</v>
      </c>
      <c r="M17" s="4">
        <v>287</v>
      </c>
      <c r="N17" s="4" t="s">
        <v>84</v>
      </c>
      <c r="O17" s="4" t="s">
        <v>32</v>
      </c>
      <c r="P17" s="4" t="s">
        <v>33</v>
      </c>
      <c r="Q17" s="4">
        <v>0</v>
      </c>
      <c r="R17" s="7">
        <v>45055</v>
      </c>
      <c r="S17" s="6">
        <v>45071</v>
      </c>
      <c r="T17" s="4" t="s">
        <v>34</v>
      </c>
      <c r="U17" s="4">
        <v>287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86</v>
      </c>
      <c r="E18" s="4" t="s">
        <v>87</v>
      </c>
      <c r="F18" s="6">
        <v>45055</v>
      </c>
      <c r="G18" s="6">
        <v>45056</v>
      </c>
      <c r="H18" s="4">
        <v>1</v>
      </c>
      <c r="I18" s="4">
        <v>1</v>
      </c>
      <c r="J18" s="4">
        <v>1</v>
      </c>
      <c r="K18" s="4" t="s">
        <v>30</v>
      </c>
      <c r="L18" s="4">
        <v>849.41</v>
      </c>
      <c r="M18" s="4">
        <v>849.41</v>
      </c>
      <c r="N18" s="4" t="s">
        <v>88</v>
      </c>
      <c r="O18" s="4" t="s">
        <v>32</v>
      </c>
      <c r="P18" s="4" t="s">
        <v>33</v>
      </c>
      <c r="Q18" s="4">
        <v>0</v>
      </c>
      <c r="R18" s="7">
        <v>45055</v>
      </c>
      <c r="S18" s="6">
        <v>45071</v>
      </c>
      <c r="T18" s="4" t="s">
        <v>34</v>
      </c>
      <c r="U18" s="4">
        <v>849.41</v>
      </c>
      <c r="V18" s="4">
        <v>0</v>
      </c>
      <c r="W18" s="4">
        <v>0</v>
      </c>
      <c r="X18" s="4" t="s">
        <v>89</v>
      </c>
      <c r="Y18" s="4" t="s">
        <v>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8"/>
  <sheetViews>
    <sheetView tabSelected="1" workbookViewId="0">
      <selection activeCell="A24" sqref="A24:D2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999223999805424</v>
      </c>
      <c r="B2" s="6">
        <v>45055</v>
      </c>
      <c r="C2" s="6">
        <v>45056</v>
      </c>
      <c r="D2" s="4">
        <v>520.15</v>
      </c>
      <c r="E2" s="4" t="str">
        <f>VLOOKUP(A2,HOP!A:L,12,0)</f>
        <v>520.15</v>
      </c>
      <c r="F2" s="4" t="str">
        <f>VLOOKUP(A2,HOP!A:C,3,0)</f>
        <v>3325298</v>
      </c>
      <c r="G2" s="4">
        <f>D2-E2</f>
        <v>0</v>
      </c>
      <c r="H2" s="4" t="str">
        <f>$H$1&amp;F2</f>
        <v>，3325298</v>
      </c>
      <c r="I2" s="4" t="str">
        <f>VLOOKUP(A2,HOP!A:U,21,0)</f>
        <v>直连</v>
      </c>
    </row>
    <row r="3" s="4" customFormat="1" spans="1:9">
      <c r="A3" s="5">
        <v>999224025301963</v>
      </c>
      <c r="B3" s="6">
        <v>45054</v>
      </c>
      <c r="C3" s="6">
        <v>45056</v>
      </c>
      <c r="D3" s="4">
        <v>606</v>
      </c>
      <c r="E3" s="4" t="str">
        <f>VLOOKUP(A3,HOP!A:L,12,0)</f>
        <v>606.00</v>
      </c>
      <c r="F3" s="4" t="str">
        <f>VLOOKUP(A3,HOP!A:C,3,0)</f>
        <v>3333311</v>
      </c>
      <c r="G3" s="4">
        <f t="shared" ref="G3:G18" si="0">D3-E3</f>
        <v>0</v>
      </c>
      <c r="H3" s="4" t="str">
        <f t="shared" ref="H3:H18" si="1">$H$1&amp;F3</f>
        <v>，3333311</v>
      </c>
      <c r="I3" s="4" t="str">
        <f>VLOOKUP(A3,HOP!A:U,21,0)</f>
        <v>直连</v>
      </c>
    </row>
    <row r="4" s="4" customFormat="1" hidden="1" spans="1:10">
      <c r="A4" s="8" t="s">
        <v>92</v>
      </c>
      <c r="B4" s="6">
        <v>45054</v>
      </c>
      <c r="C4" s="6">
        <v>45056</v>
      </c>
      <c r="D4" s="4">
        <v>2870</v>
      </c>
      <c r="E4" s="4">
        <v>2870</v>
      </c>
      <c r="F4" s="9" t="s">
        <v>93</v>
      </c>
      <c r="G4" s="4">
        <f t="shared" si="0"/>
        <v>0</v>
      </c>
      <c r="H4" s="4" t="str">
        <f t="shared" si="1"/>
        <v>，202305061728410069</v>
      </c>
      <c r="I4" s="4" t="e">
        <f>VLOOKUP(A4,HOP!A:U,21,0)</f>
        <v>#N/A</v>
      </c>
      <c r="J4" s="4">
        <v>5.6</v>
      </c>
    </row>
    <row r="5" s="4" customFormat="1" hidden="1" spans="1:10">
      <c r="A5" s="8" t="s">
        <v>94</v>
      </c>
      <c r="B5" s="6">
        <v>45055</v>
      </c>
      <c r="C5" s="6">
        <v>45056</v>
      </c>
      <c r="D5" s="4">
        <v>301</v>
      </c>
      <c r="E5" s="4">
        <v>301</v>
      </c>
      <c r="F5" s="9" t="s">
        <v>95</v>
      </c>
      <c r="G5" s="4">
        <f t="shared" si="0"/>
        <v>0</v>
      </c>
      <c r="H5" s="4" t="str">
        <f t="shared" si="1"/>
        <v>，202305070828240021</v>
      </c>
      <c r="I5" s="4" t="e">
        <f>VLOOKUP(A5,HOP!A:U,21,0)</f>
        <v>#N/A</v>
      </c>
      <c r="J5" s="4">
        <v>5.7</v>
      </c>
    </row>
    <row r="6" s="4" customFormat="1" hidden="1" spans="1:10">
      <c r="A6" s="8" t="s">
        <v>96</v>
      </c>
      <c r="B6" s="6">
        <v>45055</v>
      </c>
      <c r="C6" s="6">
        <v>45056</v>
      </c>
      <c r="D6" s="4">
        <v>308</v>
      </c>
      <c r="E6" s="4">
        <v>308</v>
      </c>
      <c r="F6" s="9" t="s">
        <v>97</v>
      </c>
      <c r="G6" s="4">
        <f t="shared" si="0"/>
        <v>0</v>
      </c>
      <c r="H6" s="4" t="str">
        <f t="shared" si="1"/>
        <v>，202305070945510021</v>
      </c>
      <c r="I6" s="4" t="e">
        <f>VLOOKUP(A6,HOP!A:U,21,0)</f>
        <v>#N/A</v>
      </c>
      <c r="J6" s="4">
        <v>5.7</v>
      </c>
    </row>
    <row r="7" s="4" customFormat="1" hidden="1" spans="1:10">
      <c r="A7" s="8" t="s">
        <v>98</v>
      </c>
      <c r="B7" s="6">
        <v>45053</v>
      </c>
      <c r="C7" s="6">
        <v>45056</v>
      </c>
      <c r="D7" s="4">
        <v>861</v>
      </c>
      <c r="E7" s="4">
        <v>861</v>
      </c>
      <c r="F7" s="9" t="s">
        <v>99</v>
      </c>
      <c r="G7" s="4">
        <f t="shared" si="0"/>
        <v>0</v>
      </c>
      <c r="H7" s="4" t="str">
        <f t="shared" si="1"/>
        <v>，202305071517550025</v>
      </c>
      <c r="I7" s="4" t="e">
        <f>VLOOKUP(A7,HOP!A:U,21,0)</f>
        <v>#N/A</v>
      </c>
      <c r="J7" s="4">
        <v>5.7</v>
      </c>
    </row>
    <row r="8" s="4" customFormat="1" hidden="1" spans="1:10">
      <c r="A8" s="8" t="s">
        <v>100</v>
      </c>
      <c r="B8" s="6">
        <v>45054</v>
      </c>
      <c r="C8" s="6">
        <v>45056</v>
      </c>
      <c r="D8" s="4">
        <v>574</v>
      </c>
      <c r="E8" s="4">
        <v>574</v>
      </c>
      <c r="F8" s="9" t="s">
        <v>101</v>
      </c>
      <c r="G8" s="4">
        <f t="shared" si="0"/>
        <v>0</v>
      </c>
      <c r="H8" s="4" t="str">
        <f t="shared" si="1"/>
        <v>，202305071848390076</v>
      </c>
      <c r="I8" s="4" t="e">
        <f>VLOOKUP(A8,HOP!A:U,21,0)</f>
        <v>#N/A</v>
      </c>
      <c r="J8" s="4">
        <v>5.7</v>
      </c>
    </row>
    <row r="9" s="4" customFormat="1" hidden="1" spans="1:10">
      <c r="A9" s="8" t="s">
        <v>102</v>
      </c>
      <c r="B9" s="6">
        <v>45054</v>
      </c>
      <c r="C9" s="6">
        <v>45056</v>
      </c>
      <c r="D9" s="4">
        <v>574</v>
      </c>
      <c r="E9" s="4">
        <v>574</v>
      </c>
      <c r="F9" s="9" t="s">
        <v>103</v>
      </c>
      <c r="G9" s="4">
        <f t="shared" si="0"/>
        <v>0</v>
      </c>
      <c r="H9" s="4" t="str">
        <f t="shared" si="1"/>
        <v>，202305072140150021</v>
      </c>
      <c r="I9" s="4" t="e">
        <f>VLOOKUP(A9,HOP!A:U,21,0)</f>
        <v>#N/A</v>
      </c>
      <c r="J9" s="4">
        <v>5.7</v>
      </c>
    </row>
    <row r="10" s="4" customFormat="1" hidden="1" spans="1:10">
      <c r="A10" s="8" t="s">
        <v>104</v>
      </c>
      <c r="B10" s="6">
        <v>45055</v>
      </c>
      <c r="C10" s="6">
        <v>45056</v>
      </c>
      <c r="D10" s="4">
        <v>287</v>
      </c>
      <c r="E10" s="4">
        <v>287</v>
      </c>
      <c r="F10" s="9" t="s">
        <v>105</v>
      </c>
      <c r="G10" s="4">
        <f t="shared" si="0"/>
        <v>0</v>
      </c>
      <c r="H10" s="4" t="str">
        <f t="shared" si="1"/>
        <v>，202305080834560068</v>
      </c>
      <c r="I10" s="4" t="e">
        <f>VLOOKUP(A10,HOP!A:U,21,0)</f>
        <v>#N/A</v>
      </c>
      <c r="J10" s="4">
        <v>5.8</v>
      </c>
    </row>
    <row r="11" s="4" customFormat="1" spans="1:9">
      <c r="A11" s="5">
        <v>999224047966876</v>
      </c>
      <c r="B11" s="6">
        <v>45054</v>
      </c>
      <c r="C11" s="6">
        <v>45056</v>
      </c>
      <c r="D11" s="4">
        <v>1050.4</v>
      </c>
      <c r="E11" s="4" t="str">
        <f>VLOOKUP(A11,HOP!A:L,12,0)</f>
        <v>1050.40</v>
      </c>
      <c r="F11" s="4" t="str">
        <f>VLOOKUP(A11,HOP!A:C,3,0)</f>
        <v>3339940</v>
      </c>
      <c r="G11" s="4">
        <f t="shared" si="0"/>
        <v>0</v>
      </c>
      <c r="H11" s="4" t="str">
        <f t="shared" si="1"/>
        <v>，3339940</v>
      </c>
      <c r="I11" s="4" t="str">
        <f>VLOOKUP(A11,HOP!A:U,21,0)</f>
        <v>直连</v>
      </c>
    </row>
    <row r="12" s="4" customFormat="1" hidden="1" spans="1:10">
      <c r="A12" s="8" t="s">
        <v>106</v>
      </c>
      <c r="B12" s="6">
        <v>45055</v>
      </c>
      <c r="C12" s="6">
        <v>45056</v>
      </c>
      <c r="D12" s="4">
        <v>308</v>
      </c>
      <c r="E12" s="4">
        <v>308</v>
      </c>
      <c r="F12" s="9" t="s">
        <v>107</v>
      </c>
      <c r="G12" s="4">
        <f t="shared" si="0"/>
        <v>0</v>
      </c>
      <c r="H12" s="4" t="str">
        <f t="shared" si="1"/>
        <v>，202305081209220068</v>
      </c>
      <c r="I12" s="4" t="e">
        <f>VLOOKUP(A12,HOP!A:U,21,0)</f>
        <v>#N/A</v>
      </c>
      <c r="J12" s="4">
        <v>5.8</v>
      </c>
    </row>
    <row r="13" s="4" customFormat="1" hidden="1" spans="1:10">
      <c r="A13" s="8" t="s">
        <v>108</v>
      </c>
      <c r="B13" s="6">
        <v>45055</v>
      </c>
      <c r="C13" s="6">
        <v>45056</v>
      </c>
      <c r="D13" s="4">
        <v>294</v>
      </c>
      <c r="E13" s="4">
        <v>294</v>
      </c>
      <c r="F13" s="9" t="s">
        <v>109</v>
      </c>
      <c r="G13" s="4">
        <f t="shared" si="0"/>
        <v>0</v>
      </c>
      <c r="H13" s="4" t="str">
        <f t="shared" si="1"/>
        <v>，202305081213410068</v>
      </c>
      <c r="I13" s="4" t="e">
        <f>VLOOKUP(A13,HOP!A:U,21,0)</f>
        <v>#N/A</v>
      </c>
      <c r="J13" s="4">
        <v>5.8</v>
      </c>
    </row>
    <row r="14" s="4" customFormat="1" hidden="1" spans="1:9">
      <c r="A14" s="5">
        <v>999224050557055</v>
      </c>
      <c r="B14" s="6">
        <v>45054</v>
      </c>
      <c r="C14" s="6">
        <v>45056</v>
      </c>
      <c r="D14" s="4">
        <v>499.8</v>
      </c>
      <c r="E14" s="4" t="str">
        <f>VLOOKUP(A14,HOP!A:L,12,0)</f>
        <v>499.80</v>
      </c>
      <c r="F14" s="4" t="str">
        <f>VLOOKUP(A14,HOP!A:C,3,0)</f>
        <v>3340907</v>
      </c>
      <c r="G14" s="4">
        <f t="shared" si="0"/>
        <v>0</v>
      </c>
      <c r="H14" s="4" t="str">
        <f t="shared" si="1"/>
        <v>，3340907</v>
      </c>
      <c r="I14" s="4" t="str">
        <f>VLOOKUP(A14,HOP!A:U,21,0)</f>
        <v>直采</v>
      </c>
    </row>
    <row r="15" s="4" customFormat="1" hidden="1" spans="1:9">
      <c r="A15" s="5">
        <v>999224059556139</v>
      </c>
      <c r="B15" s="6">
        <v>45055</v>
      </c>
      <c r="C15" s="6">
        <v>45056</v>
      </c>
      <c r="D15" s="4">
        <v>249.9</v>
      </c>
      <c r="E15" s="4" t="str">
        <f>VLOOKUP(A15,HOP!A:L,12,0)</f>
        <v>249.90</v>
      </c>
      <c r="F15" s="4" t="str">
        <f>VLOOKUP(A15,HOP!A:C,3,0)</f>
        <v>3343366</v>
      </c>
      <c r="G15" s="4">
        <f t="shared" si="0"/>
        <v>0</v>
      </c>
      <c r="H15" s="4" t="str">
        <f t="shared" si="1"/>
        <v>，3343366</v>
      </c>
      <c r="I15" s="4" t="str">
        <f>VLOOKUP(A15,HOP!A:U,21,0)</f>
        <v>直采</v>
      </c>
    </row>
    <row r="16" s="4" customFormat="1" hidden="1" spans="1:12">
      <c r="A16" s="5">
        <v>24061738527</v>
      </c>
      <c r="B16" s="6">
        <v>45055</v>
      </c>
      <c r="C16" s="6">
        <v>45056</v>
      </c>
      <c r="D16" s="4">
        <v>287</v>
      </c>
      <c r="E16" s="4">
        <v>287</v>
      </c>
      <c r="F16" s="9" t="s">
        <v>110</v>
      </c>
      <c r="G16" s="4">
        <f t="shared" si="0"/>
        <v>0</v>
      </c>
      <c r="H16" s="4" t="str">
        <f t="shared" si="1"/>
        <v>，202305090757420071</v>
      </c>
      <c r="I16" s="4" t="e">
        <f>VLOOKUP(A16,HOP!A:U,21,0)</f>
        <v>#N/A</v>
      </c>
      <c r="J16" s="4">
        <v>5.9</v>
      </c>
      <c r="L16" s="4" t="s">
        <v>111</v>
      </c>
    </row>
    <row r="17" s="4" customFormat="1" hidden="1" spans="1:10">
      <c r="A17" s="8" t="s">
        <v>112</v>
      </c>
      <c r="B17" s="6">
        <v>45055</v>
      </c>
      <c r="C17" s="6">
        <v>45056</v>
      </c>
      <c r="D17" s="4">
        <v>287</v>
      </c>
      <c r="E17" s="4">
        <v>287</v>
      </c>
      <c r="F17" s="9" t="s">
        <v>113</v>
      </c>
      <c r="G17" s="4">
        <f t="shared" si="0"/>
        <v>0</v>
      </c>
      <c r="H17" s="4" t="str">
        <f t="shared" si="1"/>
        <v>，202305091323170071</v>
      </c>
      <c r="I17" s="4" t="e">
        <f>VLOOKUP(A17,HOP!A:U,21,0)</f>
        <v>#N/A</v>
      </c>
      <c r="J17" s="4">
        <v>5.9</v>
      </c>
    </row>
    <row r="18" s="4" customFormat="1" spans="1:9">
      <c r="A18" s="5">
        <v>999224074962442</v>
      </c>
      <c r="B18" s="6">
        <v>45055</v>
      </c>
      <c r="C18" s="6">
        <v>45056</v>
      </c>
      <c r="D18" s="4">
        <v>849.41</v>
      </c>
      <c r="E18" s="4" t="str">
        <f>VLOOKUP(A18,HOP!A:L,12,0)</f>
        <v>849.41</v>
      </c>
      <c r="F18" s="4" t="str">
        <f>VLOOKUP(A18,HOP!A:C,3,0)</f>
        <v>3347702</v>
      </c>
      <c r="G18" s="4">
        <f t="shared" si="0"/>
        <v>0</v>
      </c>
      <c r="H18" s="4" t="str">
        <f t="shared" si="1"/>
        <v>，3347702</v>
      </c>
      <c r="I18" s="4" t="str">
        <f>VLOOKUP(A18,HOP!A:U,21,0)</f>
        <v>直连</v>
      </c>
    </row>
    <row r="20" spans="4:4">
      <c r="D20" s="4">
        <f>SUM(D2:D19)</f>
        <v>10726.66</v>
      </c>
    </row>
    <row r="24" spans="1:4">
      <c r="A24" s="4" t="s">
        <v>114</v>
      </c>
      <c r="C24" s="4">
        <v>749.7</v>
      </c>
      <c r="D24" s="4">
        <v>830.04</v>
      </c>
    </row>
    <row r="25" spans="1:4">
      <c r="A25" s="4" t="s">
        <v>115</v>
      </c>
      <c r="C25" s="4">
        <v>3025.96</v>
      </c>
      <c r="D25" s="4">
        <v>3350.24</v>
      </c>
    </row>
    <row r="26" spans="1:4">
      <c r="A26" s="4" t="s">
        <v>116</v>
      </c>
      <c r="C26" s="4">
        <v>6951</v>
      </c>
      <c r="D26" s="4">
        <v>7695.91</v>
      </c>
    </row>
    <row r="27" spans="1:4">
      <c r="A27" s="4" t="s">
        <v>117</v>
      </c>
      <c r="C27" s="4">
        <f>SUBTOTAL(9,C24:C26)</f>
        <v>10726.66</v>
      </c>
      <c r="D27" s="4">
        <f>SUBTOTAL(9,D24:D26)</f>
        <v>11876.19</v>
      </c>
    </row>
    <row r="28" spans="1:1">
      <c r="A28" s="4" t="s">
        <v>118</v>
      </c>
    </row>
  </sheetData>
  <autoFilter ref="A1:XFD28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46" sqref="D4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3">
        <v>999224074962442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138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  <c r="V2" s="1" t="s">
        <v>154</v>
      </c>
    </row>
    <row r="3" s="1" customFormat="1" spans="1:22">
      <c r="A3" s="3">
        <v>999224059556139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138</v>
      </c>
      <c r="G3" s="1" t="s">
        <v>142</v>
      </c>
      <c r="H3" s="1" t="s">
        <v>143</v>
      </c>
      <c r="I3" s="1" t="s">
        <v>159</v>
      </c>
      <c r="J3" s="1" t="s">
        <v>145</v>
      </c>
      <c r="K3" s="1" t="s">
        <v>159</v>
      </c>
      <c r="L3" s="1" t="s">
        <v>159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160</v>
      </c>
      <c r="S3" s="1" t="s">
        <v>151</v>
      </c>
      <c r="T3" s="1" t="s">
        <v>152</v>
      </c>
      <c r="U3" s="1" t="s">
        <v>161</v>
      </c>
      <c r="V3" s="1" t="s">
        <v>154</v>
      </c>
    </row>
    <row r="4" s="1" customFormat="1" spans="1:22">
      <c r="A4" s="3">
        <v>999224050557055</v>
      </c>
      <c r="B4" s="1" t="s">
        <v>155</v>
      </c>
      <c r="C4" s="1" t="s">
        <v>162</v>
      </c>
      <c r="D4" s="1" t="s">
        <v>157</v>
      </c>
      <c r="E4" s="1" t="s">
        <v>163</v>
      </c>
      <c r="F4" s="1" t="s">
        <v>155</v>
      </c>
      <c r="G4" s="1" t="s">
        <v>142</v>
      </c>
      <c r="H4" s="1" t="s">
        <v>143</v>
      </c>
      <c r="I4" s="1" t="s">
        <v>164</v>
      </c>
      <c r="J4" s="1" t="s">
        <v>145</v>
      </c>
      <c r="K4" s="1" t="s">
        <v>164</v>
      </c>
      <c r="L4" s="1" t="s">
        <v>164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165</v>
      </c>
      <c r="S4" s="1" t="s">
        <v>151</v>
      </c>
      <c r="T4" s="1" t="s">
        <v>152</v>
      </c>
      <c r="U4" s="1" t="s">
        <v>161</v>
      </c>
      <c r="V4" s="1" t="s">
        <v>154</v>
      </c>
    </row>
    <row r="5" s="1" customFormat="1" spans="1:22">
      <c r="A5" s="3">
        <v>999224047966876</v>
      </c>
      <c r="B5" s="1" t="s">
        <v>155</v>
      </c>
      <c r="C5" s="1" t="s">
        <v>166</v>
      </c>
      <c r="D5" s="1" t="s">
        <v>167</v>
      </c>
      <c r="E5" s="1" t="s">
        <v>168</v>
      </c>
      <c r="F5" s="1" t="s">
        <v>155</v>
      </c>
      <c r="G5" s="1" t="s">
        <v>142</v>
      </c>
      <c r="H5" s="1" t="s">
        <v>143</v>
      </c>
      <c r="I5" s="1" t="s">
        <v>169</v>
      </c>
      <c r="J5" s="1" t="s">
        <v>145</v>
      </c>
      <c r="K5" s="1" t="s">
        <v>169</v>
      </c>
      <c r="L5" s="1" t="s">
        <v>169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170</v>
      </c>
      <c r="S5" s="1" t="s">
        <v>151</v>
      </c>
      <c r="T5" s="1" t="s">
        <v>152</v>
      </c>
      <c r="U5" s="1" t="s">
        <v>153</v>
      </c>
      <c r="V5" s="1" t="s">
        <v>154</v>
      </c>
    </row>
    <row r="6" s="1" customFormat="1" spans="1:22">
      <c r="A6" s="3">
        <v>999224025301963</v>
      </c>
      <c r="B6" s="1" t="s">
        <v>171</v>
      </c>
      <c r="C6" s="1" t="s">
        <v>172</v>
      </c>
      <c r="D6" s="1" t="s">
        <v>173</v>
      </c>
      <c r="E6" s="1" t="s">
        <v>40</v>
      </c>
      <c r="F6" s="1" t="s">
        <v>155</v>
      </c>
      <c r="G6" s="1" t="s">
        <v>142</v>
      </c>
      <c r="H6" s="1" t="s">
        <v>143</v>
      </c>
      <c r="I6" s="1" t="s">
        <v>174</v>
      </c>
      <c r="J6" s="1" t="s">
        <v>145</v>
      </c>
      <c r="K6" s="1" t="s">
        <v>174</v>
      </c>
      <c r="L6" s="1" t="s">
        <v>174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175</v>
      </c>
      <c r="S6" s="1" t="s">
        <v>151</v>
      </c>
      <c r="T6" s="1" t="s">
        <v>152</v>
      </c>
      <c r="U6" s="1" t="s">
        <v>153</v>
      </c>
      <c r="V6" s="1" t="s">
        <v>154</v>
      </c>
    </row>
    <row r="7" s="1" customFormat="1" spans="1:22">
      <c r="A7" s="3">
        <v>999223999805424</v>
      </c>
      <c r="B7" s="1" t="s">
        <v>176</v>
      </c>
      <c r="C7" s="1" t="s">
        <v>177</v>
      </c>
      <c r="D7" s="1" t="s">
        <v>178</v>
      </c>
      <c r="E7" s="1" t="s">
        <v>31</v>
      </c>
      <c r="F7" s="1" t="s">
        <v>138</v>
      </c>
      <c r="G7" s="1" t="s">
        <v>142</v>
      </c>
      <c r="H7" s="1" t="s">
        <v>143</v>
      </c>
      <c r="I7" s="1" t="s">
        <v>179</v>
      </c>
      <c r="J7" s="1" t="s">
        <v>145</v>
      </c>
      <c r="K7" s="1" t="s">
        <v>179</v>
      </c>
      <c r="L7" s="1" t="s">
        <v>179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180</v>
      </c>
      <c r="S7" s="1" t="s">
        <v>151</v>
      </c>
      <c r="T7" s="1" t="s">
        <v>152</v>
      </c>
      <c r="U7" s="1" t="s">
        <v>153</v>
      </c>
      <c r="V7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2023-05-25T01:21:23Z</dcterms:created>
  <dcterms:modified xsi:type="dcterms:W3CDTF">2023-05-25T01:51:15Z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D67D29F922AA4B47B0C5AB06CD08B75B_12</vt:lpwstr>
  </property>
  <property fmtid="{D5CDD505-2E9C-101B-9397-08002B2CF9AE}" pid="3" name="KSOProductBuildVer">
    <vt:lpwstr>2052-11.1.0.14309</vt:lpwstr>
  </property>
</Properties>
</file>