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<sst xmlns="http://schemas.openxmlformats.org/spreadsheetml/2006/main" count="220" uniqueCount="118">
  <si>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</si>
  <si>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</si>
  <si>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</si>
  <si>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</si>
  <si>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</si>
  <si>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</si>
  <si>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</si>
  <si>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</si>
  <si>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</si>
  <si>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</si>
  <si>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</si>
  <si>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</si>
  <si>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</si>
  <si>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</si>
  <si>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</si>
  <si>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</si>
  <si>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</si>
  <si>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</si>
  <si>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</si>
  <si>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</si>
  <si>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</si>
  <si>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</si>
  <si>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</si>
  <si>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</si>
  <si>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</si>
  <si>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23997877100	</t>
  </si>
  <si>
    <t>Ctrip</t>
  </si>
  <si>
    <t>正常</t>
  </si>
  <si>
    <t>[广州]广东迎宾馆(68606999)</t>
  </si>
  <si>
    <t>园景大床房(白云楼)&lt;2人入住&gt;</t>
  </si>
  <si>
    <t>CNY</t>
  </si>
  <si>
    <t>刘昌华</t>
  </si>
  <si>
    <t>CA13744230525CNY</t>
  </si>
  <si>
    <t>未提现</t>
  </si>
  <si>
    <t>携程开票</t>
  </si>
  <si>
    <t xml:space="preserve">3324546	</t>
  </si>
  <si>
    <t xml:space="preserve">(WSG)1174259;	</t>
  </si>
  <si>
    <t xml:space="preserve">999224041487792	</t>
  </si>
  <si>
    <t>[阳朔]逸龙苑特色民宿（阳朔遇龙河景区店）(80249183)</t>
  </si>
  <si>
    <t>后院标间&lt;2人入住&gt;&lt;早餐&gt;</t>
  </si>
  <si>
    <t>晓佳</t>
  </si>
  <si>
    <t xml:space="preserve">3337679	</t>
  </si>
  <si>
    <t xml:space="preserve">	</t>
  </si>
  <si>
    <t xml:space="preserve">999224043606172	</t>
  </si>
  <si>
    <t>[珠海]珠海唐邑酒店(68604471)</t>
  </si>
  <si>
    <t>家庭房&lt;至多8间&gt;&lt;2人入住&gt;&lt;早餐&gt;</t>
  </si>
  <si>
    <t>尹欢,刘晨</t>
  </si>
  <si>
    <t xml:space="preserve">3338360	</t>
  </si>
  <si>
    <t xml:space="preserve">酒店预订部张先生确认订单	</t>
  </si>
  <si>
    <t xml:space="preserve">999224049205294	</t>
  </si>
  <si>
    <t>[香港]香港富豪东方酒店(Regal Oriental Hotel)(105479964)</t>
  </si>
  <si>
    <t>高级客房&lt;至多8间&gt;&lt;2人入住&gt;</t>
  </si>
  <si>
    <t>TSO/SIK TUEN KENNY</t>
  </si>
  <si>
    <t xml:space="preserve">3340452	</t>
  </si>
  <si>
    <t xml:space="preserve">405096745	</t>
  </si>
  <si>
    <t xml:space="preserve">999224050137092	</t>
  </si>
  <si>
    <t>Nie/Ruoyu</t>
  </si>
  <si>
    <t xml:space="preserve">3340715	</t>
  </si>
  <si>
    <t xml:space="preserve">405115865	</t>
  </si>
  <si>
    <t>，</t>
  </si>
  <si>
    <t xml:space="preserve"> 4230 CNY</t>
  </si>
  <si>
    <t>A230525093315481</t>
  </si>
  <si>
    <t>总计：4230元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</si>
  <si>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</si>
  <si>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</si>
  <si>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</si>
  <si>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</si>
  <si>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</si>
  <si>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</si>
  <si>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</si>
  <si>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</si>
  <si>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</si>
  <si>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</si>
  <si>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</si>
  <si>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</si>
  <si>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</si>
  <si>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</si>
  <si>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</si>
  <si>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</si>
  <si>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</si>
  <si>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</si>
  <si>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</si>
  <si>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2023-05-08</t>
  </si>
  <si>
    <t>3340715</t>
  </si>
  <si>
    <t>香港富豪东方酒店</t>
  </si>
  <si>
    <t>Nie Ruoyu</t>
  </si>
  <si>
    <t>2023-05-09</t>
  </si>
  <si>
    <t>2023-05-10</t>
  </si>
  <si>
    <t>退房日月结</t>
  </si>
  <si>
    <t>416.00</t>
  </si>
  <si>
    <t>RMB</t>
  </si>
  <si>
    <t>0</t>
  </si>
  <si>
    <t>0.00</t>
  </si>
  <si>
    <t>携程汇登国内直连</t>
  </si>
  <si>
    <t>01.011264</t>
  </si>
  <si>
    <t>2023-05-08 11:45:23</t>
  </si>
  <si>
    <t>否</t>
  </si>
  <si>
    <t>广州汇登信息科技有限公司</t>
  </si>
  <si>
    <t>直连</t>
  </si>
  <si>
    <t>中国</t>
  </si>
  <si>
    <t>3340452</t>
  </si>
  <si>
    <t>TSO SIK TUEN KENNY</t>
  </si>
  <si>
    <t>415.00</t>
  </si>
  <si>
    <t>2023-05-08 10:18:39</t>
  </si>
  <si>
    <t>2023-05-07</t>
  </si>
  <si>
    <t>3338360</t>
  </si>
  <si>
    <t>珠海唐邑酒店</t>
  </si>
  <si>
    <t>2656.00</t>
  </si>
  <si>
    <t>2023-05-07 19:08:52</t>
  </si>
  <si>
    <t>3337679</t>
  </si>
  <si>
    <t>逸龙苑特色民宿（阳朔遇龙河景区店）</t>
  </si>
  <si>
    <t>168.00</t>
  </si>
  <si>
    <t>2023-05-07 16:40:17</t>
  </si>
  <si>
    <t>2023-05-04</t>
  </si>
  <si>
    <t>3324546</t>
  </si>
  <si>
    <t>广东迎宾馆</t>
  </si>
  <si>
    <t>575.00</t>
  </si>
  <si>
    <t>2023-05-04 14:15:16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</si>
</sst>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45055</v>
      </c>
      <c r="G2" s="6">
        <v>45056</v>
      </c>
      <c r="H2" s="4">
        <v>1</v>
      </c>
      <c r="I2" s="4">
        <v>1</v>
      </c>
      <c r="J2" s="4">
        <v>1</v>
      </c>
      <c r="K2" s="4" t="s">
        <v>30</v>
      </c>
      <c r="L2" s="4">
        <v>575</v>
      </c>
      <c r="M2" s="4">
        <v>575</v>
      </c>
      <c r="N2" s="4" t="s">
        <v>31</v>
      </c>
      <c r="O2" s="4" t="s">
        <v>32</v>
      </c>
      <c r="P2" s="4" t="s">
        <v>33</v>
      </c>
      <c r="Q2" s="4">
        <v>0</v>
      </c>
      <c r="R2" s="7">
        <v>45050</v>
      </c>
      <c r="S2" s="6">
        <v>45071</v>
      </c>
      <c r="T2" s="4" t="s">
        <v>34</v>
      </c>
      <c r="U2" s="4">
        <v>575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45055</v>
      </c>
      <c r="G3" s="6">
        <v>45056</v>
      </c>
      <c r="H3" s="4">
        <v>1</v>
      </c>
      <c r="I3" s="4">
        <v>1</v>
      </c>
      <c r="J3" s="4">
        <v>1</v>
      </c>
      <c r="K3" s="4" t="s">
        <v>30</v>
      </c>
      <c r="L3" s="4">
        <v>168</v>
      </c>
      <c r="M3" s="4">
        <v>168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45053</v>
      </c>
      <c r="S3" s="6">
        <v>45071</v>
      </c>
      <c r="T3" s="4" t="s">
        <v>34</v>
      </c>
      <c r="U3" s="4">
        <v>168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45054</v>
      </c>
      <c r="G4" s="6">
        <v>45056</v>
      </c>
      <c r="H4" s="4">
        <v>2</v>
      </c>
      <c r="I4" s="4">
        <v>2</v>
      </c>
      <c r="J4" s="4">
        <v>4</v>
      </c>
      <c r="K4" s="4" t="s">
        <v>30</v>
      </c>
      <c r="L4" s="4">
        <v>2656</v>
      </c>
      <c r="M4" s="4">
        <v>2656</v>
      </c>
      <c r="N4" s="4" t="s">
        <v>46</v>
      </c>
      <c r="O4" s="4" t="s">
        <v>32</v>
      </c>
      <c r="P4" s="4" t="s">
        <v>33</v>
      </c>
      <c r="Q4" s="4">
        <v>0</v>
      </c>
      <c r="R4" s="7">
        <v>45053</v>
      </c>
      <c r="S4" s="6">
        <v>45071</v>
      </c>
      <c r="T4" s="4" t="s">
        <v>34</v>
      </c>
      <c r="U4" s="4">
        <v>2656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45055</v>
      </c>
      <c r="G5" s="6">
        <v>45056</v>
      </c>
      <c r="H5" s="4">
        <v>1</v>
      </c>
      <c r="I5" s="4">
        <v>1</v>
      </c>
      <c r="J5" s="4">
        <v>1</v>
      </c>
      <c r="K5" s="4" t="s">
        <v>30</v>
      </c>
      <c r="L5" s="4">
        <v>415</v>
      </c>
      <c r="M5" s="4">
        <v>415</v>
      </c>
      <c r="N5" s="4" t="s">
        <v>52</v>
      </c>
      <c r="O5" s="4" t="s">
        <v>32</v>
      </c>
      <c r="P5" s="4" t="s">
        <v>33</v>
      </c>
      <c r="Q5" s="4">
        <v>0</v>
      </c>
      <c r="R5" s="7">
        <v>45054</v>
      </c>
      <c r="S5" s="6">
        <v>45071</v>
      </c>
      <c r="T5" s="4" t="s">
        <v>34</v>
      </c>
      <c r="U5" s="4">
        <v>415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45055</v>
      </c>
      <c r="G6" s="6">
        <v>45056</v>
      </c>
      <c r="H6" s="4">
        <v>1</v>
      </c>
      <c r="I6" s="4">
        <v>1</v>
      </c>
      <c r="J6" s="4">
        <v>1</v>
      </c>
      <c r="K6" s="4" t="s">
        <v>30</v>
      </c>
      <c r="L6" s="4">
        <v>416</v>
      </c>
      <c r="M6" s="4">
        <v>416</v>
      </c>
      <c r="N6" s="4" t="s">
        <v>56</v>
      </c>
      <c r="O6" s="4" t="s">
        <v>32</v>
      </c>
      <c r="P6" s="4" t="s">
        <v>33</v>
      </c>
      <c r="Q6" s="4">
        <v>0</v>
      </c>
      <c r="R6" s="7">
        <v>45054</v>
      </c>
      <c r="S6" s="6">
        <v>45071</v>
      </c>
      <c r="T6" s="4" t="s">
        <v>34</v>
      </c>
      <c r="U6" s="4">
        <v>416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1.625" style="4" customWidth="1"/>
    <col min="2" max="2" width="9.37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23997877100</v>
      </c>
      <c r="B2" s="6">
        <v>45055</v>
      </c>
      <c r="C2" s="6">
        <v>45056</v>
      </c>
      <c r="D2" s="4">
        <v>575</v>
      </c>
      <c r="E2" s="4" t="str">
        <f>VLOOKUP(A2,HOP!A:L,12,0)</f>
        <v>575.00</v>
      </c>
      <c r="F2" s="4" t="str">
        <f>VLOOKUP(A2,HOP!A:C,3,0)</f>
        <v>3324546</v>
      </c>
      <c r="G2" s="4">
        <f>D2-E2</f>
        <v>0</v>
      </c>
      <c r="H2" s="4" t="str">
        <f>$H$1&amp;F2</f>
        <v>，3324546</v>
      </c>
      <c r="I2" s="4" t="str">
        <f>VLOOKUP(A2,HOP!A:U,21,0)</f>
        <v>直连</v>
      </c>
    </row>
    <row r="3" s="4" customFormat="1" spans="1:9">
      <c r="A3" s="5">
        <v>999224041487792</v>
      </c>
      <c r="B3" s="6">
        <v>45055</v>
      </c>
      <c r="C3" s="6">
        <v>45056</v>
      </c>
      <c r="D3" s="4">
        <v>168</v>
      </c>
      <c r="E3" s="4" t="str">
        <f>VLOOKUP(A3,HOP!A:L,12,0)</f>
        <v>168.00</v>
      </c>
      <c r="F3" s="4" t="str">
        <f>VLOOKUP(A3,HOP!A:C,3,0)</f>
        <v>3337679</v>
      </c>
      <c r="G3" s="4">
        <f>D3-E3</f>
        <v>0</v>
      </c>
      <c r="H3" s="4" t="str">
        <f>$H$1&amp;F3</f>
        <v>，3337679</v>
      </c>
      <c r="I3" s="4" t="str">
        <f>VLOOKUP(A3,HOP!A:U,21,0)</f>
        <v>直连</v>
      </c>
    </row>
    <row r="4" s="4" customFormat="1" spans="1:9">
      <c r="A4" s="5">
        <v>999224043606172</v>
      </c>
      <c r="B4" s="6">
        <v>45054</v>
      </c>
      <c r="C4" s="6">
        <v>45056</v>
      </c>
      <c r="D4" s="4">
        <v>2656</v>
      </c>
      <c r="E4" s="4" t="str">
        <f>VLOOKUP(A4,HOP!A:L,12,0)</f>
        <v>2656.00</v>
      </c>
      <c r="F4" s="4" t="str">
        <f>VLOOKUP(A4,HOP!A:C,3,0)</f>
        <v>3338360</v>
      </c>
      <c r="G4" s="4">
        <f>D4-E4</f>
        <v>0</v>
      </c>
      <c r="H4" s="4" t="str">
        <f>$H$1&amp;F4</f>
        <v>，3338360</v>
      </c>
      <c r="I4" s="4" t="str">
        <f>VLOOKUP(A4,HOP!A:U,21,0)</f>
        <v>直连</v>
      </c>
    </row>
    <row r="5" s="4" customFormat="1" spans="1:9">
      <c r="A5" s="5">
        <v>999224049205294</v>
      </c>
      <c r="B5" s="6">
        <v>45055</v>
      </c>
      <c r="C5" s="6">
        <v>45056</v>
      </c>
      <c r="D5" s="4">
        <v>415</v>
      </c>
      <c r="E5" s="4" t="str">
        <f>VLOOKUP(A5,HOP!A:L,12,0)</f>
        <v>415.00</v>
      </c>
      <c r="F5" s="4" t="str">
        <f>VLOOKUP(A5,HOP!A:C,3,0)</f>
        <v>3340452</v>
      </c>
      <c r="G5" s="4">
        <f>D5-E5</f>
        <v>0</v>
      </c>
      <c r="H5" s="4" t="str">
        <f>$H$1&amp;F5</f>
        <v>，3340452</v>
      </c>
      <c r="I5" s="4" t="str">
        <f>VLOOKUP(A5,HOP!A:U,21,0)</f>
        <v>直连</v>
      </c>
    </row>
    <row r="6" s="4" customFormat="1" spans="1:9">
      <c r="A6" s="5">
        <v>999224050137092</v>
      </c>
      <c r="B6" s="6">
        <v>45055</v>
      </c>
      <c r="C6" s="6">
        <v>45056</v>
      </c>
      <c r="D6" s="4">
        <v>416</v>
      </c>
      <c r="E6" s="4" t="str">
        <f>VLOOKUP(A6,HOP!A:L,12,0)</f>
        <v>416.00</v>
      </c>
      <c r="F6" s="4" t="str">
        <f>VLOOKUP(A6,HOP!A:C,3,0)</f>
        <v>3340715</v>
      </c>
      <c r="G6" s="4">
        <f>D6-E6</f>
        <v>0</v>
      </c>
      <c r="H6" s="4" t="str">
        <f>$H$1&amp;F6</f>
        <v>，3340715</v>
      </c>
      <c r="I6" s="4" t="str">
        <f>VLOOKUP(A6,HOP!A:U,21,0)</f>
        <v>直连</v>
      </c>
    </row>
    <row r="8" spans="4:4">
      <c r="D8" s="4">
        <f>SUM(D2:D7)</f>
        <v>4230</v>
      </c>
    </row>
    <row r="10" spans="4:4">
      <c r="D10" s="4" t="s">
        <v>60</v>
      </c>
    </row>
    <row r="14" spans="1:1">
      <c r="A14" s="4" t="s">
        <v>61</v>
      </c>
    </row>
    <row r="15" spans="1:1">
      <c r="A15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999224050137092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999224049205294</v>
      </c>
      <c r="B3" s="1" t="s">
        <v>82</v>
      </c>
      <c r="C3" s="1" t="s">
        <v>100</v>
      </c>
      <c r="D3" s="1" t="s">
        <v>84</v>
      </c>
      <c r="E3" s="1" t="s">
        <v>101</v>
      </c>
      <c r="F3" s="1" t="s">
        <v>86</v>
      </c>
      <c r="G3" s="1" t="s">
        <v>87</v>
      </c>
      <c r="H3" s="1" t="s">
        <v>88</v>
      </c>
      <c r="I3" s="1" t="s">
        <v>102</v>
      </c>
      <c r="J3" s="1" t="s">
        <v>90</v>
      </c>
      <c r="K3" s="1" t="s">
        <v>102</v>
      </c>
      <c r="L3" s="1" t="s">
        <v>102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103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999224043606172</v>
      </c>
      <c r="B4" s="1" t="s">
        <v>104</v>
      </c>
      <c r="C4" s="1" t="s">
        <v>105</v>
      </c>
      <c r="D4" s="1" t="s">
        <v>106</v>
      </c>
      <c r="E4" s="1" t="s">
        <v>46</v>
      </c>
      <c r="F4" s="1" t="s">
        <v>82</v>
      </c>
      <c r="G4" s="1" t="s">
        <v>87</v>
      </c>
      <c r="H4" s="1" t="s">
        <v>88</v>
      </c>
      <c r="I4" s="1" t="s">
        <v>107</v>
      </c>
      <c r="J4" s="1" t="s">
        <v>90</v>
      </c>
      <c r="K4" s="1" t="s">
        <v>107</v>
      </c>
      <c r="L4" s="1" t="s">
        <v>107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108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999224041487792</v>
      </c>
      <c r="B5" s="1" t="s">
        <v>104</v>
      </c>
      <c r="C5" s="1" t="s">
        <v>109</v>
      </c>
      <c r="D5" s="1" t="s">
        <v>110</v>
      </c>
      <c r="E5" s="1" t="s">
        <v>40</v>
      </c>
      <c r="F5" s="1" t="s">
        <v>86</v>
      </c>
      <c r="G5" s="1" t="s">
        <v>87</v>
      </c>
      <c r="H5" s="1" t="s">
        <v>88</v>
      </c>
      <c r="I5" s="1" t="s">
        <v>111</v>
      </c>
      <c r="J5" s="1" t="s">
        <v>90</v>
      </c>
      <c r="K5" s="1" t="s">
        <v>111</v>
      </c>
      <c r="L5" s="1" t="s">
        <v>111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112</v>
      </c>
      <c r="S5" s="1" t="s">
        <v>96</v>
      </c>
      <c r="T5" s="1" t="s">
        <v>97</v>
      </c>
      <c r="U5" s="1" t="s">
        <v>98</v>
      </c>
      <c r="V5" s="1" t="s">
        <v>99</v>
      </c>
    </row>
    <row r="6" s="1" customFormat="1" spans="1:22">
      <c r="A6" s="3">
        <v>23997877100</v>
      </c>
      <c r="B6" s="1" t="s">
        <v>113</v>
      </c>
      <c r="C6" s="1" t="s">
        <v>114</v>
      </c>
      <c r="D6" s="1" t="s">
        <v>115</v>
      </c>
      <c r="E6" s="1" t="s">
        <v>31</v>
      </c>
      <c r="F6" s="1" t="s">
        <v>86</v>
      </c>
      <c r="G6" s="1" t="s">
        <v>87</v>
      </c>
      <c r="H6" s="1" t="s">
        <v>88</v>
      </c>
      <c r="I6" s="1" t="s">
        <v>116</v>
      </c>
      <c r="J6" s="1" t="s">
        <v>90</v>
      </c>
      <c r="K6" s="1" t="s">
        <v>116</v>
      </c>
      <c r="L6" s="1" t="s">
        <v>116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117</v>
      </c>
      <c r="S6" s="1" t="s">
        <v>96</v>
      </c>
      <c r="T6" s="1" t="s">
        <v>97</v>
      </c>
      <c r="U6" s="1" t="s">
        <v>98</v>
      </c>
      <c r="V6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2023-05-25T01:16:04Z</dcterms:created>
  <dcterms:modified xsi:type="dcterms:W3CDTF">2023-05-25T01:35:08Z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4F47B096DFA243A88708CB014CD3153E_12</vt:lpwstr>
  </property>
  <property fmtid="{D5CDD505-2E9C-101B-9397-08002B2CF9AE}" pid="3" name="KSOProductBuildVer">
    <vt:lpwstr>2052-11.1.0.14309</vt:lpwstr>
  </property>
</Properties>
</file>