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对账!$A$1:$X$4</definedName>
  </definedNames>
  <calcPr calcId="144525"/>
</workbook>
</file>

<file path=xl/sharedStrings.xml><?xml version="1.0" encoding="utf-8"?>
<sst xmlns="http://schemas.openxmlformats.org/spreadsheetml/2006/main" count="156" uniqueCount="109">
  <si>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</si>
  <si>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</si>
  <si>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</si>
  <si>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</si>
  <si>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</si>
  <si>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</si>
  <si>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</si>
  <si>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</si>
  <si>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</si>
  <si>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</si>
  <si>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</si>
  <si>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</si>
  <si>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</si>
  <si>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</si>
  <si>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</si>
  <si>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</si>
  <si>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</si>
  <si>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</si>
  <si>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</si>
  <si>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</si>
  <si>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</si>
  <si>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</si>
  <si>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</si>
  <si>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</si>
  <si>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</si>
  <si>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999222402254596	</t>
  </si>
  <si>
    <t>Ctrip</t>
  </si>
  <si>
    <t>正常</t>
  </si>
  <si>
    <t>[巴厘岛]巴厘岛凯宾斯基(The Apurva Kempinski Bali)(40752341)</t>
  </si>
  <si>
    <t>悬崖精致套房带私人泳池&lt;2人入住&gt;&lt;不退款&gt;</t>
  </si>
  <si>
    <t>USD</t>
  </si>
  <si>
    <t>TSANG/CHING YEE</t>
  </si>
  <si>
    <t>CA5326230526USD</t>
  </si>
  <si>
    <t>未提现</t>
  </si>
  <si>
    <t>携程开票</t>
  </si>
  <si>
    <t xml:space="preserve">2985927	</t>
  </si>
  <si>
    <t xml:space="preserve">	</t>
  </si>
  <si>
    <t xml:space="preserve">999224292458432	</t>
  </si>
  <si>
    <t>[首尔]三井酒店(Hotel Samjung)(37236514)</t>
  </si>
  <si>
    <t>标准双人房&lt;2人入住&gt;&lt;不退款&gt;</t>
  </si>
  <si>
    <t>ZHENG/CHENGLYU,ZHENG/CHENGLYU</t>
  </si>
  <si>
    <t xml:space="preserve">3395232	</t>
  </si>
  <si>
    <t xml:space="preserve">23044665	</t>
  </si>
  <si>
    <t xml:space="preserve">999224340748914	</t>
  </si>
  <si>
    <t>[曼谷]曼谷美人鱼酒店(Hotel Mermaid Bangkok)(48376413)</t>
  </si>
  <si>
    <t>一室房&lt;2人入住&gt;&lt;不退款&gt;</t>
  </si>
  <si>
    <t>ao/xujin</t>
  </si>
  <si>
    <t xml:space="preserve">3405219	</t>
  </si>
  <si>
    <t xml:space="preserve">-13463158	</t>
  </si>
  <si>
    <t>,</t>
  </si>
  <si>
    <t>USD 634</t>
  </si>
  <si>
    <t>A230526100751911</t>
  </si>
  <si>
    <t>A230526100909911</t>
  </si>
  <si>
    <t>USD / HKD 当前参考汇率: 7.83525</t>
  </si>
  <si>
    <t>总计：634 USD/
4967.55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</si>
  <si>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</si>
  <si>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</si>
  <si>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</si>
  <si>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</si>
  <si>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</si>
  <si>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</si>
  <si>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</si>
  <si>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</si>
  <si>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</si>
  <si>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</si>
  <si>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</si>
  <si>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</si>
  <si>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</si>
  <si>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</si>
  <si>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</si>
  <si>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</si>
  <si>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</si>
  <si>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</si>
  <si>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</si>
  <si>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2023-05-22</t>
  </si>
  <si>
    <t>3405219</t>
  </si>
  <si>
    <t>曼谷美人鱼酒店</t>
  </si>
  <si>
    <t>ao xujin</t>
  </si>
  <si>
    <t>2023-05-23</t>
  </si>
  <si>
    <t>退房日周结</t>
  </si>
  <si>
    <t>246.07</t>
  </si>
  <si>
    <t>35.00</t>
  </si>
  <si>
    <t>0</t>
  </si>
  <si>
    <t>0.00</t>
  </si>
  <si>
    <t>携程盛景国际直连</t>
  </si>
  <si>
    <t>01.010677</t>
  </si>
  <si>
    <t>2023-05-22 12:22:16</t>
  </si>
  <si>
    <t>否</t>
  </si>
  <si>
    <t>汇智国际旅游发展有限公司</t>
  </si>
  <si>
    <t>直连</t>
  </si>
  <si>
    <t>泰国</t>
  </si>
  <si>
    <t>2023-05-19</t>
  </si>
  <si>
    <t>3395232</t>
  </si>
  <si>
    <t>首尔三井酒店</t>
  </si>
  <si>
    <t>ZHENG CHENGLYU,ZHENG CHENGLYU</t>
  </si>
  <si>
    <t>2023-05-21</t>
  </si>
  <si>
    <t>1044.73</t>
  </si>
  <si>
    <t>148.00</t>
  </si>
  <si>
    <t>2023-05-19 17:18:54</t>
  </si>
  <si>
    <t>直采</t>
  </si>
  <si>
    <t>韩国</t>
  </si>
  <si>
    <t>2023-01-29</t>
  </si>
  <si>
    <t>2985927</t>
  </si>
  <si>
    <t>巴厘岛凯宾斯基</t>
  </si>
  <si>
    <t>TSANG CHING YEE</t>
  </si>
  <si>
    <t>3071.31</t>
  </si>
  <si>
    <t>451.00</t>
  </si>
  <si>
    <t>2023-01-29 00:29:49</t>
  </si>
  <si>
    <t>印度尼西亚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</si>
</sst>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13</xdr:row>
      <xdr:rowOff>0</xdr:rowOff>
    </xdr:from>
    <xdr:to>
      <xdr:col>13</xdr:col>
      <xdr:colOff>281940</xdr:colOff>
      <xdr:row>40</xdr:row>
      <xdr:rowOff>129540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377440"/>
          <a:ext cx="9502140" cy="5067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10" defaultRowHeight="14.4" outlineLevelRow="3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45068</v>
      </c>
      <c r="G2" s="6">
        <v>45069</v>
      </c>
      <c r="H2" s="4">
        <v>1</v>
      </c>
      <c r="I2" s="4">
        <v>1</v>
      </c>
      <c r="J2" s="4">
        <v>1</v>
      </c>
      <c r="K2" s="4" t="s">
        <v>30</v>
      </c>
      <c r="L2" s="4">
        <v>451</v>
      </c>
      <c r="M2" s="4">
        <v>451</v>
      </c>
      <c r="N2" s="4" t="s">
        <v>31</v>
      </c>
      <c r="O2" s="4" t="s">
        <v>32</v>
      </c>
      <c r="P2" s="4" t="s">
        <v>33</v>
      </c>
      <c r="Q2" s="4">
        <v>0</v>
      </c>
      <c r="R2" s="8">
        <v>44955</v>
      </c>
      <c r="S2" s="6">
        <v>45072</v>
      </c>
      <c r="T2" s="4" t="s">
        <v>34</v>
      </c>
      <c r="U2" s="4">
        <v>451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45067</v>
      </c>
      <c r="G3" s="6">
        <v>45069</v>
      </c>
      <c r="H3" s="4">
        <v>1</v>
      </c>
      <c r="I3" s="4">
        <v>2</v>
      </c>
      <c r="J3" s="4">
        <v>2</v>
      </c>
      <c r="K3" s="4" t="s">
        <v>30</v>
      </c>
      <c r="L3" s="4">
        <v>148</v>
      </c>
      <c r="M3" s="4">
        <v>148</v>
      </c>
      <c r="N3" s="4" t="s">
        <v>40</v>
      </c>
      <c r="O3" s="4" t="s">
        <v>32</v>
      </c>
      <c r="P3" s="4" t="s">
        <v>33</v>
      </c>
      <c r="Q3" s="4">
        <v>0</v>
      </c>
      <c r="R3" s="8">
        <v>45065</v>
      </c>
      <c r="S3" s="6">
        <v>45072</v>
      </c>
      <c r="T3" s="4" t="s">
        <v>34</v>
      </c>
      <c r="U3" s="4">
        <v>148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45068</v>
      </c>
      <c r="G4" s="6">
        <v>45069</v>
      </c>
      <c r="H4" s="4">
        <v>1</v>
      </c>
      <c r="I4" s="4">
        <v>1</v>
      </c>
      <c r="J4" s="4">
        <v>1</v>
      </c>
      <c r="K4" s="4" t="s">
        <v>30</v>
      </c>
      <c r="L4" s="4">
        <v>35</v>
      </c>
      <c r="M4" s="4">
        <v>35</v>
      </c>
      <c r="N4" s="4" t="s">
        <v>46</v>
      </c>
      <c r="O4" s="4" t="s">
        <v>32</v>
      </c>
      <c r="P4" s="4" t="s">
        <v>33</v>
      </c>
      <c r="Q4" s="4">
        <v>0</v>
      </c>
      <c r="R4" s="8">
        <v>45068</v>
      </c>
      <c r="S4" s="6">
        <v>45072</v>
      </c>
      <c r="T4" s="4" t="s">
        <v>34</v>
      </c>
      <c r="U4" s="4">
        <v>35</v>
      </c>
      <c r="V4" s="4">
        <v>0</v>
      </c>
      <c r="W4" s="4">
        <v>0</v>
      </c>
      <c r="X4" s="4" t="s">
        <v>47</v>
      </c>
      <c r="Y4" s="4" t="s">
        <v>48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E10" sqref="E10"/>
    </sheetView>
  </sheetViews>
  <sheetFormatPr defaultColWidth="10" defaultRowHeight="14.4"/>
  <cols>
    <col min="1" max="1" width="12.8888888888889" style="4"/>
    <col min="2" max="3" width="10.7777777777778" style="4"/>
    <col min="4" max="16361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49</v>
      </c>
    </row>
    <row r="2" s="4" customFormat="1" spans="1:9">
      <c r="A2" s="5">
        <v>999222402254596</v>
      </c>
      <c r="B2" s="6">
        <v>45068</v>
      </c>
      <c r="C2" s="6">
        <v>45069</v>
      </c>
      <c r="D2" s="4">
        <v>451</v>
      </c>
      <c r="E2" s="4" t="str">
        <f>VLOOKUP(A2,HOP!A:L,12,0)</f>
        <v>451.00</v>
      </c>
      <c r="F2" s="4" t="str">
        <f>VLOOKUP(A2,HOP!A:C,3,0)</f>
        <v>2985927</v>
      </c>
      <c r="G2" s="4">
        <f>D2-E2</f>
        <v>0</v>
      </c>
      <c r="H2" s="4" t="str">
        <f>$H$1&amp;F2</f>
        <v>,2985927</v>
      </c>
      <c r="I2" s="4" t="str">
        <f>VLOOKUP(A2,HOP!A:U,21,0)</f>
        <v>直连</v>
      </c>
    </row>
    <row r="3" s="4" customFormat="1" spans="1:9">
      <c r="A3" s="5">
        <v>999224292458432</v>
      </c>
      <c r="B3" s="6">
        <v>45067</v>
      </c>
      <c r="C3" s="6">
        <v>45069</v>
      </c>
      <c r="D3" s="4">
        <v>148</v>
      </c>
      <c r="E3" s="4" t="str">
        <f>VLOOKUP(A3,HOP!A:L,12,0)</f>
        <v>148.00</v>
      </c>
      <c r="F3" s="4" t="str">
        <f>VLOOKUP(A3,HOP!A:C,3,0)</f>
        <v>3395232</v>
      </c>
      <c r="G3" s="4">
        <f>D3-E3</f>
        <v>0</v>
      </c>
      <c r="H3" s="4" t="str">
        <f>$H$1&amp;F3</f>
        <v>,3395232</v>
      </c>
      <c r="I3" s="4" t="str">
        <f>VLOOKUP(A3,HOP!A:U,21,0)</f>
        <v>直采</v>
      </c>
    </row>
    <row r="4" s="4" customFormat="1" spans="1:9">
      <c r="A4" s="5">
        <v>999224340748914</v>
      </c>
      <c r="B4" s="6">
        <v>45068</v>
      </c>
      <c r="C4" s="6">
        <v>45069</v>
      </c>
      <c r="D4" s="4">
        <v>35</v>
      </c>
      <c r="E4" s="4" t="str">
        <f>VLOOKUP(A4,HOP!A:L,12,0)</f>
        <v>35.00</v>
      </c>
      <c r="F4" s="4" t="str">
        <f>VLOOKUP(A4,HOP!A:C,3,0)</f>
        <v>3405219</v>
      </c>
      <c r="G4" s="4">
        <f>D4-E4</f>
        <v>0</v>
      </c>
      <c r="H4" s="4" t="str">
        <f>$H$1&amp;F4</f>
        <v>,3405219</v>
      </c>
      <c r="I4" s="4" t="str">
        <f>VLOOKUP(A4,HOP!A:U,21,0)</f>
        <v>直连</v>
      </c>
    </row>
    <row r="6" spans="4:4">
      <c r="D6" s="4">
        <f>SUM(D2:D5)</f>
        <v>634</v>
      </c>
    </row>
    <row r="7" spans="4:4">
      <c r="D7" s="7" t="s">
        <v>50</v>
      </c>
    </row>
    <row r="9" spans="1:3">
      <c r="A9" s="4" t="s">
        <v>51</v>
      </c>
      <c r="B9" s="4">
        <v>486</v>
      </c>
      <c r="C9" s="4">
        <v>3807.93</v>
      </c>
    </row>
    <row r="10" spans="1:3">
      <c r="A10" s="4" t="s">
        <v>52</v>
      </c>
      <c r="B10" s="4">
        <v>148</v>
      </c>
      <c r="C10" s="4">
        <v>1159.62</v>
      </c>
    </row>
    <row r="11" spans="1:3">
      <c r="A11" s="4" t="s">
        <v>53</v>
      </c>
      <c r="B11" s="4">
        <f>SUM(B9:B10)</f>
        <v>634</v>
      </c>
      <c r="C11" s="4">
        <f>SUM(C9:C10)</f>
        <v>4967.55</v>
      </c>
    </row>
    <row r="12" spans="1:1">
      <c r="A12" s="4" t="s">
        <v>54</v>
      </c>
    </row>
  </sheetData>
  <autoFilter ref="A1:X4">
    <extLst/>
  </autoFilter>
  <conditionalFormatting sqref="A1:A8 A10:A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D11" sqref="D11"/>
    </sheetView>
  </sheetViews>
  <sheetFormatPr defaultColWidth="8.88888888888889" defaultRowHeight="13.2" outlineLevelRow="3"/>
  <cols>
    <col min="1" max="1" width="12.8888888888889" style="1"/>
    <col min="2" max="16383" width="8.88888888888889" style="1"/>
  </cols>
  <sheetData>
    <row r="1" s="1" customFormat="1" spans="1:22">
      <c r="A1" s="2" t="s">
        <v>55</v>
      </c>
      <c r="B1" s="2" t="s">
        <v>56</v>
      </c>
      <c r="C1" s="2" t="s">
        <v>57</v>
      </c>
      <c r="D1" s="2" t="s">
        <v>58</v>
      </c>
      <c r="E1" s="2" t="s">
        <v>13</v>
      </c>
      <c r="F1" s="2" t="s">
        <v>5</v>
      </c>
      <c r="G1" s="2" t="s">
        <v>6</v>
      </c>
      <c r="H1" s="2" t="s">
        <v>59</v>
      </c>
      <c r="I1" s="2" t="s">
        <v>60</v>
      </c>
      <c r="J1" s="2" t="s">
        <v>61</v>
      </c>
      <c r="K1" s="2" t="s">
        <v>62</v>
      </c>
      <c r="L1" s="2" t="s">
        <v>63</v>
      </c>
      <c r="M1" s="2" t="s">
        <v>64</v>
      </c>
      <c r="N1" s="2" t="s">
        <v>65</v>
      </c>
      <c r="O1" s="2" t="s">
        <v>66</v>
      </c>
      <c r="P1" s="2" t="s">
        <v>67</v>
      </c>
      <c r="Q1" s="2" t="s">
        <v>68</v>
      </c>
      <c r="R1" s="2" t="s">
        <v>69</v>
      </c>
      <c r="S1" s="2" t="s">
        <v>70</v>
      </c>
      <c r="T1" s="2" t="s">
        <v>71</v>
      </c>
      <c r="U1" s="2" t="s">
        <v>72</v>
      </c>
      <c r="V1" s="2" t="s">
        <v>73</v>
      </c>
    </row>
    <row r="2" s="1" customFormat="1" spans="1:22">
      <c r="A2" s="3">
        <v>999224340748914</v>
      </c>
      <c r="B2" s="1" t="s">
        <v>74</v>
      </c>
      <c r="C2" s="1" t="s">
        <v>75</v>
      </c>
      <c r="D2" s="1" t="s">
        <v>76</v>
      </c>
      <c r="E2" s="1" t="s">
        <v>77</v>
      </c>
      <c r="F2" s="1" t="s">
        <v>74</v>
      </c>
      <c r="G2" s="1" t="s">
        <v>78</v>
      </c>
      <c r="H2" s="1" t="s">
        <v>79</v>
      </c>
      <c r="I2" s="1" t="s">
        <v>80</v>
      </c>
      <c r="J2" s="1" t="s">
        <v>30</v>
      </c>
      <c r="K2" s="1" t="s">
        <v>81</v>
      </c>
      <c r="L2" s="1" t="s">
        <v>81</v>
      </c>
      <c r="M2" s="1" t="s">
        <v>82</v>
      </c>
      <c r="N2" s="1" t="s">
        <v>82</v>
      </c>
      <c r="O2" s="1" t="s">
        <v>83</v>
      </c>
      <c r="P2" s="1" t="s">
        <v>84</v>
      </c>
      <c r="Q2" s="1" t="s">
        <v>85</v>
      </c>
      <c r="R2" s="1" t="s">
        <v>86</v>
      </c>
      <c r="S2" s="1" t="s">
        <v>87</v>
      </c>
      <c r="T2" s="1" t="s">
        <v>88</v>
      </c>
      <c r="U2" s="1" t="s">
        <v>89</v>
      </c>
      <c r="V2" s="1" t="s">
        <v>90</v>
      </c>
    </row>
    <row r="3" s="1" customFormat="1" spans="1:22">
      <c r="A3" s="3">
        <v>999224292458432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  <c r="G3" s="1" t="s">
        <v>78</v>
      </c>
      <c r="H3" s="1" t="s">
        <v>79</v>
      </c>
      <c r="I3" s="1" t="s">
        <v>96</v>
      </c>
      <c r="J3" s="1" t="s">
        <v>30</v>
      </c>
      <c r="K3" s="1" t="s">
        <v>97</v>
      </c>
      <c r="L3" s="1" t="s">
        <v>97</v>
      </c>
      <c r="M3" s="1" t="s">
        <v>82</v>
      </c>
      <c r="N3" s="1" t="s">
        <v>82</v>
      </c>
      <c r="O3" s="1" t="s">
        <v>83</v>
      </c>
      <c r="P3" s="1" t="s">
        <v>84</v>
      </c>
      <c r="Q3" s="1" t="s">
        <v>85</v>
      </c>
      <c r="R3" s="1" t="s">
        <v>98</v>
      </c>
      <c r="S3" s="1" t="s">
        <v>87</v>
      </c>
      <c r="T3" s="1" t="s">
        <v>88</v>
      </c>
      <c r="U3" s="1" t="s">
        <v>99</v>
      </c>
      <c r="V3" s="1" t="s">
        <v>100</v>
      </c>
    </row>
    <row r="4" s="1" customFormat="1" spans="1:22">
      <c r="A4" s="3">
        <v>999222402254596</v>
      </c>
      <c r="B4" s="1" t="s">
        <v>101</v>
      </c>
      <c r="C4" s="1" t="s">
        <v>102</v>
      </c>
      <c r="D4" s="1" t="s">
        <v>103</v>
      </c>
      <c r="E4" s="1" t="s">
        <v>104</v>
      </c>
      <c r="F4" s="1" t="s">
        <v>74</v>
      </c>
      <c r="G4" s="1" t="s">
        <v>78</v>
      </c>
      <c r="H4" s="1" t="s">
        <v>79</v>
      </c>
      <c r="I4" s="1" t="s">
        <v>105</v>
      </c>
      <c r="J4" s="1" t="s">
        <v>30</v>
      </c>
      <c r="K4" s="1" t="s">
        <v>106</v>
      </c>
      <c r="L4" s="1" t="s">
        <v>106</v>
      </c>
      <c r="M4" s="1" t="s">
        <v>82</v>
      </c>
      <c r="N4" s="1" t="s">
        <v>82</v>
      </c>
      <c r="O4" s="1" t="s">
        <v>83</v>
      </c>
      <c r="P4" s="1" t="s">
        <v>84</v>
      </c>
      <c r="Q4" s="1" t="s">
        <v>85</v>
      </c>
      <c r="R4" s="1" t="s">
        <v>107</v>
      </c>
      <c r="S4" s="1" t="s">
        <v>87</v>
      </c>
      <c r="T4" s="1" t="s">
        <v>88</v>
      </c>
      <c r="U4" s="1" t="s">
        <v>89</v>
      </c>
      <c r="V4" s="1" t="s">
        <v>108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2023-05-26T02:01:10Z</dcterms:created>
  <dcterms:modified xsi:type="dcterms:W3CDTF">2023-05-26T02:13:33Z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101B494BF6EE4067ACA24650F7DAED32_12</vt:lpwstr>
  </property>
  <property fmtid="{D5CDD505-2E9C-101B-9397-08002B2CF9AE}" pid="3" name="KSOProductBuildVer">
    <vt:lpwstr>2052-11.1.0.14309</vt:lpwstr>
  </property>
</Properties>
</file>