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<sst xmlns="http://schemas.openxmlformats.org/spreadsheetml/2006/main" count="508" uniqueCount="182">
  <si>
    <t>去哪儿网酒店预付对账单</t>
  </si>
  <si>
    <t>供应商名称：</t>
  </si>
  <si>
    <t>汇趣住</t>
  </si>
  <si>
    <t>结算周期：</t>
  </si>
  <si>
    <t>2023-05-28至2023-05-29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</si>
  <si>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</si>
  <si>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</si>
  <si>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</si>
  <si>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</si>
  <si>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</si>
  <si>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</si>
  <si>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</si>
  <si>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</si>
  <si>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</si>
  <si>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</si>
  <si>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</si>
  <si>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</si>
  <si>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</si>
  <si>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</si>
  <si>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</si>
  <si>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¥2,462.00</t>
  </si>
  <si>
    <t>¥327.00</t>
  </si>
  <si>
    <t>¥2,135.00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</si>
  <si>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</si>
  <si>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</si>
  <si>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</si>
  <si>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</si>
  <si>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</si>
  <si>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</si>
  <si>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</si>
  <si>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</si>
  <si>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</si>
  <si>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</si>
  <si>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</si>
  <si>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</si>
  <si>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</si>
  <si>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</si>
  <si>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</si>
  <si>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</si>
  <si>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</si>
  <si>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</si>
  <si>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</si>
  <si>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</si>
  <si>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</si>
  <si>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</si>
  <si>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</si>
  <si>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</si>
  <si>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</si>
  <si>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</si>
  <si>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</si>
  <si>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</si>
  <si>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</si>
  <si>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</si>
  <si>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</si>
  <si>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</si>
  <si>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</si>
  <si>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</si>
  <si>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</si>
  <si>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</si>
  <si>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</si>
  <si>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</si>
  <si>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</si>
  <si>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</si>
  <si>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</si>
  <si>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</si>
  <si>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</si>
  <si>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</si>
  <si>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</si>
  <si>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</si>
  <si>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</si>
  <si>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103372225445</t>
  </si>
  <si>
    <t>酒店预付</t>
  </si>
  <si>
    <t>否</t>
  </si>
  <si>
    <t>普通</t>
  </si>
  <si>
    <t>318093595</t>
  </si>
  <si>
    <t>格林豪泰商务酒店(菏泽CBD火车站万达广场店)</t>
  </si>
  <si>
    <t>1639468</t>
  </si>
  <si>
    <t>姬冰莹</t>
  </si>
  <si>
    <t>2023-05-24</t>
  </si>
  <si>
    <t>2023-05-28</t>
  </si>
  <si>
    <t>2023-05-29</t>
  </si>
  <si>
    <t>¥133.00</t>
  </si>
  <si>
    <t>¥18.00</t>
  </si>
  <si>
    <t>¥115.00</t>
  </si>
  <si>
    <t>高级双床房</t>
  </si>
  <si>
    <t>WEBSITE</t>
  </si>
  <si>
    <t>103375730333</t>
  </si>
  <si>
    <t>384505608</t>
  </si>
  <si>
    <t>全季酒店(三亚湾店)</t>
  </si>
  <si>
    <t>楚雅萌</t>
  </si>
  <si>
    <t>2023-05-27</t>
  </si>
  <si>
    <t>¥361.00</t>
  </si>
  <si>
    <t>¥54.00</t>
  </si>
  <si>
    <t>¥307.00</t>
  </si>
  <si>
    <t>高级大床房</t>
  </si>
  <si>
    <t>103370547624</t>
  </si>
  <si>
    <t>381676618</t>
  </si>
  <si>
    <t>鸿城酒店(广州北京路步行街海珠广场地铁站店)</t>
  </si>
  <si>
    <t>刘琦</t>
  </si>
  <si>
    <t>2023-05-22</t>
  </si>
  <si>
    <t>¥303.00</t>
  </si>
  <si>
    <t>¥40.00</t>
  </si>
  <si>
    <t>¥263.00</t>
  </si>
  <si>
    <t>尊享双床房</t>
  </si>
  <si>
    <t>103371331900</t>
  </si>
  <si>
    <t>陈雄伟</t>
  </si>
  <si>
    <t>2023-05-23</t>
  </si>
  <si>
    <t>103372785097</t>
  </si>
  <si>
    <t>384649533</t>
  </si>
  <si>
    <t>桔子酒店(青岛万象城店)</t>
  </si>
  <si>
    <t>江恩浩</t>
  </si>
  <si>
    <t>¥1,034.00</t>
  </si>
  <si>
    <t>¥131.00</t>
  </si>
  <si>
    <t>¥903.00</t>
  </si>
  <si>
    <t>豪华双床房</t>
  </si>
  <si>
    <t>103374806714</t>
  </si>
  <si>
    <t>384604119</t>
  </si>
  <si>
    <t>格林豪泰智选酒店(胶州上合示范区少海公园店)</t>
  </si>
  <si>
    <t>殷雷</t>
  </si>
  <si>
    <t>2023-05-26</t>
  </si>
  <si>
    <t>¥328.00</t>
  </si>
  <si>
    <t>¥44.00</t>
  </si>
  <si>
    <t>¥284.00</t>
  </si>
  <si>
    <t>商务大床房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</si>
  <si>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</si>
  <si>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</si>
  <si>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</si>
  <si>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</si>
  <si>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</si>
  <si>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</si>
  <si>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</si>
  <si>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</si>
  <si>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</si>
  <si>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</si>
  <si>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</si>
  <si>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A230530104801481</t>
  </si>
  <si>
    <r>
      <t>总计：</t>
    </r>
    <r>
      <rPr>
        <sz val="10"/>
        <rFont val="Arial"/>
        <charset val="134"/>
      </rPr>
      <t>2135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</si>
  <si>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</si>
  <si>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</si>
  <si>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</si>
  <si>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</si>
  <si>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</si>
  <si>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</si>
  <si>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</si>
  <si>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</si>
  <si>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</si>
  <si>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</si>
  <si>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</si>
  <si>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</si>
  <si>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</si>
  <si>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</si>
  <si>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</si>
  <si>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</si>
  <si>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</si>
  <si>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</si>
  <si>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3425608</t>
  </si>
  <si>
    <t>--</t>
  </si>
  <si>
    <t>307.00</t>
  </si>
  <si>
    <t>RMB</t>
  </si>
  <si>
    <t>0</t>
  </si>
  <si>
    <t>0.00</t>
  </si>
  <si>
    <t>汇趣住国内直连</t>
  </si>
  <si>
    <t>01.011247</t>
  </si>
  <si>
    <t>2023-05-27 00:18:30</t>
  </si>
  <si>
    <t>直连</t>
  </si>
  <si>
    <t>中国</t>
  </si>
  <si>
    <t>3424103</t>
  </si>
  <si>
    <t>格林豪泰智选酒店（胶州上合示范区少海公园店）</t>
  </si>
  <si>
    <t>284.00</t>
  </si>
  <si>
    <t>2023-05-26 18:48:42</t>
  </si>
  <si>
    <t>3415898</t>
  </si>
  <si>
    <t>115.00</t>
  </si>
  <si>
    <t>2023-05-24 19:29:18</t>
  </si>
  <si>
    <t>3415639</t>
  </si>
  <si>
    <t>903.00</t>
  </si>
  <si>
    <t>2023-05-24 18:22:41</t>
  </si>
  <si>
    <t>3411621</t>
  </si>
  <si>
    <t>鸿城宾馆(广州北京路步行街海珠广场地铁站店)</t>
  </si>
  <si>
    <t>263.00</t>
  </si>
  <si>
    <t>2023-05-23 19:15:52</t>
  </si>
  <si>
    <t>3407446</t>
  </si>
  <si>
    <t>2023-05-22 21:05:08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</si>
</sst>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96</v>
      </c>
      <c r="H5" s="7" t="s">
        <v>97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79</v>
      </c>
      <c r="P5" s="7" t="s">
        <v>80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2</v>
      </c>
      <c r="N6" s="7" t="s">
        <v>78</v>
      </c>
      <c r="O6" s="7" t="s">
        <v>90</v>
      </c>
      <c r="P6" s="7" t="s">
        <v>80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2</v>
      </c>
      <c r="N7" s="7" t="s">
        <v>119</v>
      </c>
      <c r="O7" s="7" t="s">
        <v>90</v>
      </c>
      <c r="P7" s="7" t="s">
        <v>80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customHeight="1" spans="1:32">
      <c r="A8" s="10" t="s">
        <v>124</v>
      </c>
      <c r="B8" s="10"/>
      <c r="C8" s="10" t="s">
        <v>125</v>
      </c>
      <c r="D8" s="10"/>
      <c r="E8" s="10"/>
      <c r="F8" s="10"/>
      <c r="G8" s="10" t="s">
        <v>125</v>
      </c>
      <c r="H8" s="10" t="s">
        <v>125</v>
      </c>
      <c r="I8" s="10" t="s">
        <v>125</v>
      </c>
      <c r="J8" s="10" t="s">
        <v>125</v>
      </c>
      <c r="K8" s="10" t="s">
        <v>125</v>
      </c>
      <c r="L8" s="10" t="s">
        <v>125</v>
      </c>
      <c r="M8" s="10" t="s">
        <v>125</v>
      </c>
      <c r="N8" s="10" t="s">
        <v>125</v>
      </c>
      <c r="O8" s="10" t="s">
        <v>125</v>
      </c>
      <c r="P8" s="10" t="s">
        <v>125</v>
      </c>
      <c r="Q8" s="10"/>
      <c r="R8" s="13" t="s">
        <v>20</v>
      </c>
      <c r="S8" s="13" t="s">
        <v>19</v>
      </c>
      <c r="T8" s="10" t="s">
        <v>125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125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</v>
      </c>
      <c r="B1" s="4" t="s">
        <v>127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128</v>
      </c>
      <c r="H1" s="4" t="s">
        <v>129</v>
      </c>
      <c r="I1" s="4" t="s">
        <v>13</v>
      </c>
      <c r="J1" s="4" t="s">
        <v>17</v>
      </c>
      <c r="K1" s="4" t="s">
        <v>18</v>
      </c>
      <c r="L1" s="9" t="s">
        <v>130</v>
      </c>
      <c r="M1" s="4" t="s">
        <v>131</v>
      </c>
      <c r="N1" s="4" t="s">
        <v>132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115</v>
      </c>
      <c r="E2" t="str">
        <f>VLOOKUP(A2,HOP!A:L,12,0)</f>
        <v>115.00</v>
      </c>
      <c r="F2" t="str">
        <f>VLOOKUP(A2,HOP!A:C,3,0)</f>
        <v>3415898</v>
      </c>
      <c r="G2">
        <f>D2-E2</f>
        <v>0</v>
      </c>
      <c r="H2" t="str">
        <f>$H$1&amp;F2</f>
        <v>，3415898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307</v>
      </c>
      <c r="E3" t="str">
        <f>VLOOKUP(A3,HOP!A:L,12,0)</f>
        <v>307.00</v>
      </c>
      <c r="F3" t="str">
        <f>VLOOKUP(A3,HOP!A:C,3,0)</f>
        <v>3425608</v>
      </c>
      <c r="G3">
        <f>D3-E3</f>
        <v>0</v>
      </c>
      <c r="H3" t="str">
        <f>$H$1&amp;F3</f>
        <v>，3425608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263</v>
      </c>
      <c r="E4" t="str">
        <f>VLOOKUP(A4,HOP!A:L,12,0)</f>
        <v>263.00</v>
      </c>
      <c r="F4" t="str">
        <f>VLOOKUP(A4,HOP!A:C,3,0)</f>
        <v>3407446</v>
      </c>
      <c r="G4">
        <f>D4-E4</f>
        <v>0</v>
      </c>
      <c r="H4" t="str">
        <f>$H$1&amp;F4</f>
        <v>，3407446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263</v>
      </c>
      <c r="E5" t="str">
        <f>VLOOKUP(A5,HOP!A:L,12,0)</f>
        <v>263.00</v>
      </c>
      <c r="F5" t="str">
        <f>VLOOKUP(A5,HOP!A:C,3,0)</f>
        <v>3411621</v>
      </c>
      <c r="G5">
        <f>D5-E5</f>
        <v>0</v>
      </c>
      <c r="H5" t="str">
        <f>$H$1&amp;F5</f>
        <v>，3411621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90</v>
      </c>
      <c r="C6" s="7" t="s">
        <v>80</v>
      </c>
      <c r="D6" s="3">
        <v>903</v>
      </c>
      <c r="E6" t="str">
        <f>VLOOKUP(A6,HOP!A:L,12,0)</f>
        <v>903.00</v>
      </c>
      <c r="F6" t="str">
        <f>VLOOKUP(A6,HOP!A:C,3,0)</f>
        <v>3415639</v>
      </c>
      <c r="G6">
        <f>D6-E6</f>
        <v>0</v>
      </c>
      <c r="H6" t="str">
        <f>$H$1&amp;F6</f>
        <v>，3415639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90</v>
      </c>
      <c r="C7" s="7" t="s">
        <v>80</v>
      </c>
      <c r="D7" s="3">
        <v>284</v>
      </c>
      <c r="E7" t="str">
        <f>VLOOKUP(A7,HOP!A:L,12,0)</f>
        <v>284.00</v>
      </c>
      <c r="F7" t="str">
        <f>VLOOKUP(A7,HOP!A:C,3,0)</f>
        <v>3424103</v>
      </c>
      <c r="G7">
        <f>D7-E7</f>
        <v>0</v>
      </c>
      <c r="H7" t="str">
        <f>$H$1&amp;F7</f>
        <v>，3424103</v>
      </c>
      <c r="I7" t="str">
        <f>VLOOKUP(A7,HOP!A:U,21,0)</f>
        <v>直连</v>
      </c>
    </row>
    <row r="9" spans="4:4">
      <c r="D9" s="3">
        <f>SUM(D2:D8)</f>
        <v>2135</v>
      </c>
    </row>
    <row r="11" ht="14.25" spans="4:4">
      <c r="D11" s="8" t="s">
        <v>22</v>
      </c>
    </row>
    <row r="16" spans="1:1">
      <c r="A16" t="s">
        <v>135</v>
      </c>
    </row>
    <row r="17" spans="1:1">
      <c r="A17" s="5" t="s">
        <v>136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  <c r="U1" s="2" t="s">
        <v>153</v>
      </c>
      <c r="V1" s="2" t="s">
        <v>154</v>
      </c>
    </row>
    <row r="2" s="1" customFormat="1" spans="1:22">
      <c r="A2" s="1" t="s">
        <v>86</v>
      </c>
      <c r="B2" s="1" t="s">
        <v>90</v>
      </c>
      <c r="C2" s="1" t="s">
        <v>155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72</v>
      </c>
      <c r="T2" s="1" t="s">
        <v>34</v>
      </c>
      <c r="U2" s="1" t="s">
        <v>164</v>
      </c>
      <c r="V2" s="1" t="s">
        <v>165</v>
      </c>
    </row>
    <row r="3" s="1" customFormat="1" spans="1:22">
      <c r="A3" s="1" t="s">
        <v>115</v>
      </c>
      <c r="B3" s="1" t="s">
        <v>119</v>
      </c>
      <c r="C3" s="1" t="s">
        <v>166</v>
      </c>
      <c r="D3" s="1" t="s">
        <v>167</v>
      </c>
      <c r="E3" s="1" t="s">
        <v>118</v>
      </c>
      <c r="F3" s="1" t="s">
        <v>90</v>
      </c>
      <c r="G3" s="1" t="s">
        <v>80</v>
      </c>
      <c r="H3" s="1" t="s">
        <v>156</v>
      </c>
      <c r="I3" s="1" t="s">
        <v>168</v>
      </c>
      <c r="J3" s="1" t="s">
        <v>158</v>
      </c>
      <c r="K3" s="1" t="s">
        <v>168</v>
      </c>
      <c r="L3" s="1" t="s">
        <v>168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169</v>
      </c>
      <c r="S3" s="1" t="s">
        <v>72</v>
      </c>
      <c r="T3" s="1" t="s">
        <v>34</v>
      </c>
      <c r="U3" s="1" t="s">
        <v>164</v>
      </c>
      <c r="V3" s="1" t="s">
        <v>165</v>
      </c>
    </row>
    <row r="4" s="1" customFormat="1" spans="1:22">
      <c r="A4" s="1" t="s">
        <v>70</v>
      </c>
      <c r="B4" s="1" t="s">
        <v>78</v>
      </c>
      <c r="C4" s="1" t="s">
        <v>170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156</v>
      </c>
      <c r="I4" s="1" t="s">
        <v>171</v>
      </c>
      <c r="J4" s="1" t="s">
        <v>158</v>
      </c>
      <c r="K4" s="1" t="s">
        <v>171</v>
      </c>
      <c r="L4" s="1" t="s">
        <v>171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172</v>
      </c>
      <c r="S4" s="1" t="s">
        <v>72</v>
      </c>
      <c r="T4" s="1" t="s">
        <v>34</v>
      </c>
      <c r="U4" s="1" t="s">
        <v>164</v>
      </c>
      <c r="V4" s="1" t="s">
        <v>165</v>
      </c>
    </row>
    <row r="5" s="1" customFormat="1" spans="1:22">
      <c r="A5" s="1" t="s">
        <v>107</v>
      </c>
      <c r="B5" s="1" t="s">
        <v>78</v>
      </c>
      <c r="C5" s="1" t="s">
        <v>173</v>
      </c>
      <c r="D5" s="1" t="s">
        <v>109</v>
      </c>
      <c r="E5" s="1" t="s">
        <v>110</v>
      </c>
      <c r="F5" s="1" t="s">
        <v>90</v>
      </c>
      <c r="G5" s="1" t="s">
        <v>80</v>
      </c>
      <c r="H5" s="1" t="s">
        <v>156</v>
      </c>
      <c r="I5" s="1" t="s">
        <v>174</v>
      </c>
      <c r="J5" s="1" t="s">
        <v>158</v>
      </c>
      <c r="K5" s="1" t="s">
        <v>174</v>
      </c>
      <c r="L5" s="1" t="s">
        <v>174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175</v>
      </c>
      <c r="S5" s="1" t="s">
        <v>72</v>
      </c>
      <c r="T5" s="1" t="s">
        <v>34</v>
      </c>
      <c r="U5" s="1" t="s">
        <v>164</v>
      </c>
      <c r="V5" s="1" t="s">
        <v>165</v>
      </c>
    </row>
    <row r="6" s="1" customFormat="1" spans="1:22">
      <c r="A6" s="1" t="s">
        <v>104</v>
      </c>
      <c r="B6" s="1" t="s">
        <v>106</v>
      </c>
      <c r="C6" s="1" t="s">
        <v>176</v>
      </c>
      <c r="D6" s="1" t="s">
        <v>177</v>
      </c>
      <c r="E6" s="1" t="s">
        <v>105</v>
      </c>
      <c r="F6" s="1" t="s">
        <v>79</v>
      </c>
      <c r="G6" s="1" t="s">
        <v>80</v>
      </c>
      <c r="H6" s="1" t="s">
        <v>156</v>
      </c>
      <c r="I6" s="1" t="s">
        <v>178</v>
      </c>
      <c r="J6" s="1" t="s">
        <v>158</v>
      </c>
      <c r="K6" s="1" t="s">
        <v>178</v>
      </c>
      <c r="L6" s="1" t="s">
        <v>178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179</v>
      </c>
      <c r="S6" s="1" t="s">
        <v>72</v>
      </c>
      <c r="T6" s="1" t="s">
        <v>34</v>
      </c>
      <c r="U6" s="1" t="s">
        <v>164</v>
      </c>
      <c r="V6" s="1" t="s">
        <v>165</v>
      </c>
    </row>
    <row r="7" s="1" customFormat="1" spans="1:22">
      <c r="A7" s="1" t="s">
        <v>95</v>
      </c>
      <c r="B7" s="1" t="s">
        <v>99</v>
      </c>
      <c r="C7" s="1" t="s">
        <v>180</v>
      </c>
      <c r="D7" s="1" t="s">
        <v>177</v>
      </c>
      <c r="E7" s="1" t="s">
        <v>98</v>
      </c>
      <c r="F7" s="1" t="s">
        <v>79</v>
      </c>
      <c r="G7" s="1" t="s">
        <v>80</v>
      </c>
      <c r="H7" s="1" t="s">
        <v>156</v>
      </c>
      <c r="I7" s="1" t="s">
        <v>178</v>
      </c>
      <c r="J7" s="1" t="s">
        <v>158</v>
      </c>
      <c r="K7" s="1" t="s">
        <v>178</v>
      </c>
      <c r="L7" s="1" t="s">
        <v>178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181</v>
      </c>
      <c r="S7" s="1" t="s">
        <v>72</v>
      </c>
      <c r="T7" s="1" t="s">
        <v>34</v>
      </c>
      <c r="U7" s="1" t="s">
        <v>164</v>
      </c>
      <c r="V7" s="1" t="s">
        <v>165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2023-05-30T02:48:50Z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BAF89FDBF5C043E988C21DD4575129FA_12</vt:lpwstr>
  </property>
</Properties>
</file>