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<sst xmlns="http://schemas.openxmlformats.org/spreadsheetml/2006/main" count="154" uniqueCount="98">
  <si>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</si>
  <si>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</si>
  <si>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</si>
  <si>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</si>
  <si>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</si>
  <si>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</si>
  <si>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</si>
  <si>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</si>
  <si>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</si>
  <si>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</si>
  <si>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</si>
  <si>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</si>
  <si>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</si>
  <si>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</si>
  <si>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</si>
  <si>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</si>
  <si>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</si>
  <si>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</si>
  <si>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</si>
  <si>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</si>
  <si>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</si>
  <si>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</si>
  <si>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</si>
  <si>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</si>
  <si>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</si>
  <si>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999223983275190	</t>
  </si>
  <si>
    <t>Ctrip</t>
  </si>
  <si>
    <t>正常</t>
  </si>
  <si>
    <t>[成都]德馨客栈(成都骡马市地铁站店)(76295682)</t>
  </si>
  <si>
    <t>经济标间&lt;2人入住&gt;</t>
  </si>
  <si>
    <t>CNY</t>
  </si>
  <si>
    <t>祝云杰</t>
  </si>
  <si>
    <t>CA13744230530CNY</t>
  </si>
  <si>
    <t>未提现</t>
  </si>
  <si>
    <t>携程开票</t>
  </si>
  <si>
    <t xml:space="preserve">3319763	</t>
  </si>
  <si>
    <t xml:space="preserve">2404	</t>
  </si>
  <si>
    <t xml:space="preserve">999224133153174	</t>
  </si>
  <si>
    <t>[香港]富荟土瓜湾酒店(iclub To Kwa Wan Hotel)(105479970)</t>
  </si>
  <si>
    <t>尊荟客房&lt;至多8间&gt;&lt;2人入住&gt;</t>
  </si>
  <si>
    <t>CHEUNG/KIM YING HENRY</t>
  </si>
  <si>
    <t xml:space="preserve">3367444	</t>
  </si>
  <si>
    <t xml:space="preserve">DEB230513190804065	</t>
  </si>
  <si>
    <t xml:space="preserve">999224136660577	</t>
  </si>
  <si>
    <t>卓荟客房&lt;至多8间&gt;&lt;2人入住&gt;</t>
  </si>
  <si>
    <t>LIN/XIANGRUI,JIN/YANLING</t>
  </si>
  <si>
    <t xml:space="preserve">3368514	</t>
  </si>
  <si>
    <t xml:space="preserve">DEB230513235042887	</t>
  </si>
  <si>
    <t>，</t>
  </si>
  <si>
    <t>2052 CNY</t>
  </si>
  <si>
    <t>A230530100828481</t>
  </si>
  <si>
    <t>总计：2052元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</si>
  <si>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</si>
  <si>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</si>
  <si>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</si>
  <si>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</si>
  <si>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</si>
  <si>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</si>
  <si>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</si>
  <si>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</si>
  <si>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</si>
  <si>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</si>
  <si>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</si>
  <si>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</si>
  <si>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</si>
  <si>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</si>
  <si>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</si>
  <si>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</si>
  <si>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</si>
  <si>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</si>
  <si>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</si>
  <si>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2023-05-13</t>
  </si>
  <si>
    <t>3368514</t>
  </si>
  <si>
    <t>富荟土瓜湾酒店</t>
  </si>
  <si>
    <t>LIN XIANGRUI,JIN YANLING</t>
  </si>
  <si>
    <t>2023-05-14</t>
  </si>
  <si>
    <t>2023-05-15</t>
  </si>
  <si>
    <t>退房日月结</t>
  </si>
  <si>
    <t>529.00</t>
  </si>
  <si>
    <t>RMB</t>
  </si>
  <si>
    <t>0</t>
  </si>
  <si>
    <t>0.00</t>
  </si>
  <si>
    <t>携程汇登国内直连</t>
  </si>
  <si>
    <t>01.011264</t>
  </si>
  <si>
    <t>2023-05-13 23:50:43</t>
  </si>
  <si>
    <t>否</t>
  </si>
  <si>
    <t>广州汇登信息科技有限公司</t>
  </si>
  <si>
    <t>直连</t>
  </si>
  <si>
    <t>中国</t>
  </si>
  <si>
    <t>3367444</t>
  </si>
  <si>
    <t>CHEUNG KIM YING HENRY</t>
  </si>
  <si>
    <t>2023-05-13 19:08:05</t>
  </si>
  <si>
    <t>2023-05-03</t>
  </si>
  <si>
    <t>3319763</t>
  </si>
  <si>
    <t>德馨客栈(成都骡马市地铁站店)</t>
  </si>
  <si>
    <t>2023-05-05</t>
  </si>
  <si>
    <t>994.00</t>
  </si>
  <si>
    <t>2023-05-03 12:02:06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</si>
</sst>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45051</v>
      </c>
      <c r="G2" s="6">
        <v>45061</v>
      </c>
      <c r="H2" s="4">
        <v>1</v>
      </c>
      <c r="I2" s="4">
        <v>10</v>
      </c>
      <c r="J2" s="4">
        <v>10</v>
      </c>
      <c r="K2" s="4" t="s">
        <v>30</v>
      </c>
      <c r="L2" s="4">
        <v>994</v>
      </c>
      <c r="M2" s="4">
        <v>994</v>
      </c>
      <c r="N2" s="4" t="s">
        <v>31</v>
      </c>
      <c r="O2" s="4" t="s">
        <v>32</v>
      </c>
      <c r="P2" s="4" t="s">
        <v>33</v>
      </c>
      <c r="Q2" s="4">
        <v>0</v>
      </c>
      <c r="R2" s="7">
        <v>45049</v>
      </c>
      <c r="S2" s="6">
        <v>45076</v>
      </c>
      <c r="T2" s="4" t="s">
        <v>34</v>
      </c>
      <c r="U2" s="4">
        <v>994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45060</v>
      </c>
      <c r="G3" s="6">
        <v>45061</v>
      </c>
      <c r="H3" s="4">
        <v>1</v>
      </c>
      <c r="I3" s="4">
        <v>1</v>
      </c>
      <c r="J3" s="4">
        <v>1</v>
      </c>
      <c r="K3" s="4" t="s">
        <v>30</v>
      </c>
      <c r="L3" s="4">
        <v>529</v>
      </c>
      <c r="M3" s="4">
        <v>529</v>
      </c>
      <c r="N3" s="4" t="s">
        <v>40</v>
      </c>
      <c r="O3" s="4" t="s">
        <v>32</v>
      </c>
      <c r="P3" s="4" t="s">
        <v>33</v>
      </c>
      <c r="Q3" s="4">
        <v>0</v>
      </c>
      <c r="R3" s="7">
        <v>45059</v>
      </c>
      <c r="S3" s="6">
        <v>45076</v>
      </c>
      <c r="T3" s="4" t="s">
        <v>34</v>
      </c>
      <c r="U3" s="4">
        <v>529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45060</v>
      </c>
      <c r="G4" s="6">
        <v>45061</v>
      </c>
      <c r="H4" s="4">
        <v>1</v>
      </c>
      <c r="I4" s="4">
        <v>1</v>
      </c>
      <c r="J4" s="4">
        <v>1</v>
      </c>
      <c r="K4" s="4" t="s">
        <v>30</v>
      </c>
      <c r="L4" s="4">
        <v>529</v>
      </c>
      <c r="M4" s="4">
        <v>529</v>
      </c>
      <c r="N4" s="4" t="s">
        <v>45</v>
      </c>
      <c r="O4" s="4" t="s">
        <v>32</v>
      </c>
      <c r="P4" s="4" t="s">
        <v>33</v>
      </c>
      <c r="Q4" s="4">
        <v>0</v>
      </c>
      <c r="R4" s="7">
        <v>45059</v>
      </c>
      <c r="S4" s="6">
        <v>45076</v>
      </c>
      <c r="T4" s="4" t="s">
        <v>34</v>
      </c>
      <c r="U4" s="4">
        <v>529</v>
      </c>
      <c r="V4" s="4">
        <v>0</v>
      </c>
      <c r="W4" s="4">
        <v>0</v>
      </c>
      <c r="X4" s="4" t="s">
        <v>46</v>
      </c>
      <c r="Y4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5">
        <v>999223983275190</v>
      </c>
      <c r="B2" s="6">
        <v>45051</v>
      </c>
      <c r="C2" s="6">
        <v>45061</v>
      </c>
      <c r="D2" s="4">
        <v>994</v>
      </c>
      <c r="E2" s="4" t="str">
        <f>VLOOKUP(A2,HOP!A:L,12,0)</f>
        <v>994.00</v>
      </c>
      <c r="F2" s="4" t="str">
        <f>VLOOKUP(A2,HOP!A:C,3,0)</f>
        <v>3319763</v>
      </c>
      <c r="G2" s="4">
        <f>D2-E2</f>
        <v>0</v>
      </c>
      <c r="H2" s="4" t="str">
        <f>$H$1&amp;F2</f>
        <v>，3319763</v>
      </c>
      <c r="I2" s="4" t="str">
        <f>VLOOKUP(A2,HOP!A:U,21,0)</f>
        <v>直连</v>
      </c>
    </row>
    <row r="3" s="4" customFormat="1" spans="1:9">
      <c r="A3" s="5">
        <v>999224133153174</v>
      </c>
      <c r="B3" s="6">
        <v>45060</v>
      </c>
      <c r="C3" s="6">
        <v>45061</v>
      </c>
      <c r="D3" s="4">
        <v>529</v>
      </c>
      <c r="E3" s="4" t="str">
        <f>VLOOKUP(A3,HOP!A:L,12,0)</f>
        <v>529.00</v>
      </c>
      <c r="F3" s="4" t="str">
        <f>VLOOKUP(A3,HOP!A:C,3,0)</f>
        <v>3367444</v>
      </c>
      <c r="G3" s="4">
        <f>D3-E3</f>
        <v>0</v>
      </c>
      <c r="H3" s="4" t="str">
        <f>$H$1&amp;F3</f>
        <v>，3367444</v>
      </c>
      <c r="I3" s="4" t="str">
        <f>VLOOKUP(A3,HOP!A:U,21,0)</f>
        <v>直连</v>
      </c>
    </row>
    <row r="4" s="4" customFormat="1" spans="1:9">
      <c r="A4" s="5">
        <v>999224136660577</v>
      </c>
      <c r="B4" s="6">
        <v>45060</v>
      </c>
      <c r="C4" s="6">
        <v>45061</v>
      </c>
      <c r="D4" s="4">
        <v>529</v>
      </c>
      <c r="E4" s="4" t="str">
        <f>VLOOKUP(A4,HOP!A:L,12,0)</f>
        <v>529.00</v>
      </c>
      <c r="F4" s="4" t="str">
        <f>VLOOKUP(A4,HOP!A:C,3,0)</f>
        <v>3368514</v>
      </c>
      <c r="G4" s="4">
        <f>D4-E4</f>
        <v>0</v>
      </c>
      <c r="H4" s="4" t="str">
        <f>$H$1&amp;F4</f>
        <v>，3368514</v>
      </c>
      <c r="I4" s="4" t="str">
        <f>VLOOKUP(A4,HOP!A:U,21,0)</f>
        <v>直连</v>
      </c>
    </row>
    <row r="6" spans="4:4">
      <c r="D6" s="4">
        <f>SUM(D2:D5)</f>
        <v>2052</v>
      </c>
    </row>
    <row r="8" spans="4:4">
      <c r="D8" s="4" t="s">
        <v>49</v>
      </c>
    </row>
    <row r="12" spans="1:1">
      <c r="A12" s="4" t="s">
        <v>50</v>
      </c>
    </row>
    <row r="13" spans="1:1">
      <c r="A13" s="4" t="s">
        <v>51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  <c r="U1" s="2" t="s">
        <v>69</v>
      </c>
      <c r="V1" s="2" t="s">
        <v>70</v>
      </c>
    </row>
    <row r="2" s="1" customFormat="1" spans="1:22">
      <c r="A2" s="3">
        <v>999224136660577</v>
      </c>
      <c r="B2" s="1" t="s">
        <v>71</v>
      </c>
      <c r="C2" s="1" t="s">
        <v>72</v>
      </c>
      <c r="D2" s="1" t="s">
        <v>73</v>
      </c>
      <c r="E2" s="1" t="s">
        <v>74</v>
      </c>
      <c r="F2" s="1" t="s">
        <v>75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88</v>
      </c>
    </row>
    <row r="3" s="1" customFormat="1" spans="1:22">
      <c r="A3" s="3">
        <v>999224133153174</v>
      </c>
      <c r="B3" s="1" t="s">
        <v>71</v>
      </c>
      <c r="C3" s="1" t="s">
        <v>89</v>
      </c>
      <c r="D3" s="1" t="s">
        <v>73</v>
      </c>
      <c r="E3" s="1" t="s">
        <v>90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78</v>
      </c>
      <c r="L3" s="1" t="s">
        <v>78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91</v>
      </c>
      <c r="S3" s="1" t="s">
        <v>85</v>
      </c>
      <c r="T3" s="1" t="s">
        <v>86</v>
      </c>
      <c r="U3" s="1" t="s">
        <v>87</v>
      </c>
      <c r="V3" s="1" t="s">
        <v>88</v>
      </c>
    </row>
    <row r="4" s="1" customFormat="1" spans="1:22">
      <c r="A4" s="3">
        <v>999223983275190</v>
      </c>
      <c r="B4" s="1" t="s">
        <v>92</v>
      </c>
      <c r="C4" s="1" t="s">
        <v>93</v>
      </c>
      <c r="D4" s="1" t="s">
        <v>94</v>
      </c>
      <c r="E4" s="1" t="s">
        <v>31</v>
      </c>
      <c r="F4" s="1" t="s">
        <v>95</v>
      </c>
      <c r="G4" s="1" t="s">
        <v>76</v>
      </c>
      <c r="H4" s="1" t="s">
        <v>77</v>
      </c>
      <c r="I4" s="1" t="s">
        <v>96</v>
      </c>
      <c r="J4" s="1" t="s">
        <v>79</v>
      </c>
      <c r="K4" s="1" t="s">
        <v>96</v>
      </c>
      <c r="L4" s="1" t="s">
        <v>96</v>
      </c>
      <c r="M4" s="1" t="s">
        <v>80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97</v>
      </c>
      <c r="S4" s="1" t="s">
        <v>85</v>
      </c>
      <c r="T4" s="1" t="s">
        <v>86</v>
      </c>
      <c r="U4" s="1" t="s">
        <v>87</v>
      </c>
      <c r="V4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2023-05-30T02:01:38Z</dcterms:created>
  <dcterms:modified xsi:type="dcterms:W3CDTF">2023-05-30T02:09:16Z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033E0D5C42594897A4BA835F1022BAFA_12</vt:lpwstr>
  </property>
  <property fmtid="{D5CDD505-2E9C-101B-9397-08002B2CF9AE}" pid="3" name="KSOProductBuildVer">
    <vt:lpwstr>2052-11.1.0.14309</vt:lpwstr>
  </property>
</Properties>
</file>