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<sst xmlns="http://schemas.openxmlformats.org/spreadsheetml/2006/main" count="636" uniqueCount="241">
  <si>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</si>
  <si>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</si>
  <si>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</si>
  <si>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</si>
  <si>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</si>
  <si>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</si>
  <si>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</si>
  <si>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</si>
  <si>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</si>
  <si>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</si>
  <si>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</si>
  <si>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</si>
  <si>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</si>
  <si>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</si>
  <si>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</si>
  <si>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</si>
  <si>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</si>
  <si>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</si>
  <si>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</si>
  <si>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</si>
  <si>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</si>
  <si>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</si>
  <si>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</si>
  <si>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</si>
  <si>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</si>
  <si>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999223743328828	</t>
  </si>
  <si>
    <t>Ctrip</t>
  </si>
  <si>
    <t>正常</t>
  </si>
  <si>
    <t>[香港]香港湾景国际(The Harbourview)(4636834)</t>
  </si>
  <si>
    <t>行政客房&lt;双人入住&gt;&lt;内宾&gt;&lt;预付&gt;&lt;无早&gt;</t>
  </si>
  <si>
    <t>CNY</t>
  </si>
  <si>
    <t>Wang/Jingwei</t>
  </si>
  <si>
    <t>CA363230601CNY</t>
  </si>
  <si>
    <t>未提现</t>
  </si>
  <si>
    <t>携程开票</t>
  </si>
  <si>
    <t xml:space="preserve">3254311	</t>
  </si>
  <si>
    <t xml:space="preserve">	</t>
  </si>
  <si>
    <t xml:space="preserve">999223743789597	</t>
  </si>
  <si>
    <t>QI/XIN</t>
  </si>
  <si>
    <t xml:space="preserve">3254401	</t>
  </si>
  <si>
    <t xml:space="preserve">999223744099543	</t>
  </si>
  <si>
    <t>[香港]香港九龙海湾酒店(Kowloon Harbourfront Hotel)(25665271)</t>
  </si>
  <si>
    <t>双卧室城景套房(至少提前7天预订)(至少连住2晚及以上)&lt;三人入住&gt;&lt;内宾&gt;&lt;无早&gt;</t>
  </si>
  <si>
    <t>XU/YAO</t>
  </si>
  <si>
    <t xml:space="preserve">3254619	</t>
  </si>
  <si>
    <t xml:space="preserve">999223883416671	</t>
  </si>
  <si>
    <t>[香港]历山酒店(Hotel Alexandra)(105646626)</t>
  </si>
  <si>
    <t>方块客房 (城市景观)(至少提前5天预订)(至少连住2晚及以上)&lt;双人入住&gt;&lt;内宾&gt;&lt;无早&gt;</t>
  </si>
  <si>
    <t>YANG/BINBIN</t>
  </si>
  <si>
    <t xml:space="preserve">3298330	</t>
  </si>
  <si>
    <t xml:space="preserve">135691	</t>
  </si>
  <si>
    <t xml:space="preserve">999223919226860	</t>
  </si>
  <si>
    <t>LIANG/XUEMEI,CHEN/YE</t>
  </si>
  <si>
    <t xml:space="preserve">3305836	</t>
  </si>
  <si>
    <t xml:space="preserve">999223922192873	</t>
  </si>
  <si>
    <t>HUANG/YINGYING,GONG/QUNQUN</t>
  </si>
  <si>
    <t xml:space="preserve">3306317	</t>
  </si>
  <si>
    <t xml:space="preserve">999223922439994	</t>
  </si>
  <si>
    <t>LIN/WENLING</t>
  </si>
  <si>
    <t xml:space="preserve">3306351	</t>
  </si>
  <si>
    <t xml:space="preserve">999224017119105	</t>
  </si>
  <si>
    <t>[香港]香港九龙海逸君绰酒店(Harbour Grand Kowloon)(17095949)</t>
  </si>
  <si>
    <t>高级客房(至少连住2晚及以上)&lt;特惠&gt;&lt;双人入住&gt;&lt;内宾&gt;&lt;无早&gt;</t>
  </si>
  <si>
    <t>Liang/Bi ying,Lu/Qi Bo</t>
  </si>
  <si>
    <t xml:space="preserve">3331574	</t>
  </si>
  <si>
    <t xml:space="preserve">999224096853942	</t>
  </si>
  <si>
    <t>[深圳]深圳中航城格兰云天大酒店(67324644)</t>
  </si>
  <si>
    <t>行政套房&lt;双人入住&gt;&lt;内宾&gt;&lt;预付&gt;&lt;双早&gt;</t>
  </si>
  <si>
    <t>刘巍</t>
  </si>
  <si>
    <t xml:space="preserve">3355122	</t>
  </si>
  <si>
    <t xml:space="preserve">2305110028	</t>
  </si>
  <si>
    <t xml:space="preserve">24121046390	</t>
  </si>
  <si>
    <t>[广州]广州阳光酒店(9848021)</t>
  </si>
  <si>
    <t>豪华套房&lt;双人入住&gt;&lt;内宾&gt;&lt;预付&gt;&lt;无早&gt;</t>
  </si>
  <si>
    <t>宋佳昊</t>
  </si>
  <si>
    <t xml:space="preserve">3363444	</t>
  </si>
  <si>
    <t xml:space="preserve">999224163048048	</t>
  </si>
  <si>
    <t>[梅州]梅州白天鹅迎宾馆(100697959)</t>
  </si>
  <si>
    <t>商务江景大床房&lt;超值特惠&gt;&lt;双人入住&gt;&lt;日历房套餐高价值&gt;&lt;单早&gt;&lt;新酒店礼盒&gt;</t>
  </si>
  <si>
    <t>宋明月,周美利</t>
  </si>
  <si>
    <t xml:space="preserve">24165903011	</t>
  </si>
  <si>
    <t>[佛山]佛山顺德新世界酒店(67322891)</t>
  </si>
  <si>
    <t>豪华客房&lt;双人入住&gt;&lt;内宾&gt;&lt;预付&gt;&lt;无早&gt;</t>
  </si>
  <si>
    <t>高文清,赖明武,关汉雄</t>
  </si>
  <si>
    <t xml:space="preserve">3379529	</t>
  </si>
  <si>
    <t xml:space="preserve">24165903010	</t>
  </si>
  <si>
    <t>周金洪</t>
  </si>
  <si>
    <t xml:space="preserve">3379528	</t>
  </si>
  <si>
    <t xml:space="preserve">999224165928960	</t>
  </si>
  <si>
    <t>商务江景大床房&lt;特惠促销&gt;&lt;双人入住&gt;&lt;双早&gt;&lt;日历房套餐高价值&gt;&lt;新酒店礼盒&gt;</t>
  </si>
  <si>
    <t>胡冬萍</t>
  </si>
  <si>
    <t xml:space="preserve">999224176718609	</t>
  </si>
  <si>
    <t>商务江景双床房&lt;特惠专享&gt;&lt;双人入住&gt;&lt;双早&gt;&lt;日历房套餐高价值&gt;&lt;新酒店礼盒&gt;</t>
  </si>
  <si>
    <t>阳序鑫</t>
  </si>
  <si>
    <t xml:space="preserve">999224179210362	</t>
  </si>
  <si>
    <t>[香港]香港帝国酒店(Imperial Hotel)(808817)</t>
  </si>
  <si>
    <t>标准房&lt;双人入住&gt;&lt;内宾&gt;&lt;预付&gt;&lt;无早&gt;</t>
  </si>
  <si>
    <t>Zhao/Xinzhu</t>
  </si>
  <si>
    <t xml:space="preserve">3380858	</t>
  </si>
  <si>
    <t xml:space="preserve">HBD-87016-318-1706694	</t>
  </si>
  <si>
    <t xml:space="preserve">999224181025121	</t>
  </si>
  <si>
    <t>[广州]广州白云宾馆(10091524)</t>
  </si>
  <si>
    <t>商务双床房&lt;双人入住&gt;&lt;内宾&gt;&lt;预付&gt;&lt;无早&gt;</t>
  </si>
  <si>
    <t>郑源林</t>
  </si>
  <si>
    <t xml:space="preserve">3381233	</t>
  </si>
  <si>
    <t xml:space="preserve">999224180421058	</t>
  </si>
  <si>
    <t>商务江景双床房&lt;特惠促销&gt;&lt;双人入住&gt;&lt;双早&gt;&lt;日历房套餐高价值&gt;&lt;新酒店礼盒&gt;</t>
  </si>
  <si>
    <t>黄远红</t>
  </si>
  <si>
    <t xml:space="preserve">999224185206627	</t>
  </si>
  <si>
    <t>[梅州]梅州昌盛豪生大酒店(45834822)</t>
  </si>
  <si>
    <t>柚见汝——非遗大床房&lt;超值特惠&gt;&lt;双人入住&gt;&lt;双早&gt;</t>
  </si>
  <si>
    <t>于为凯</t>
  </si>
  <si>
    <t xml:space="preserve">582339	</t>
  </si>
  <si>
    <t xml:space="preserve">999224187949134	</t>
  </si>
  <si>
    <t>柚见好——非遗双床房&lt;超值特惠&gt;&lt;双人入住&gt;&lt;双早&gt;</t>
  </si>
  <si>
    <t>郑伟</t>
  </si>
  <si>
    <t xml:space="preserve">582362	</t>
  </si>
  <si>
    <t xml:space="preserve">999224188592064	</t>
  </si>
  <si>
    <t>商务双床房&lt;双人入住&gt;&lt;内宾&gt;&lt;预付&gt;&lt;双早&gt;</t>
  </si>
  <si>
    <t>伍海亮</t>
  </si>
  <si>
    <t xml:space="preserve">3382613	</t>
  </si>
  <si>
    <t>，</t>
  </si>
  <si>
    <t>999224163048048</t>
  </si>
  <si>
    <t>202305152258360076</t>
  </si>
  <si>
    <t>999224165928960</t>
  </si>
  <si>
    <t>202305160940050069</t>
  </si>
  <si>
    <t>999224176718609</t>
  </si>
  <si>
    <t>202305161258480021</t>
  </si>
  <si>
    <t>999224180421058</t>
  </si>
  <si>
    <t>202305161540510021</t>
  </si>
  <si>
    <t>999224185206627</t>
  </si>
  <si>
    <t>202305161903270021</t>
  </si>
  <si>
    <t>999224187949134</t>
  </si>
  <si>
    <t>202305162058580068</t>
  </si>
  <si>
    <t>A230601100012481</t>
  </si>
  <si>
    <t>A230601100147481</t>
  </si>
  <si>
    <t>房集：i230601095926 2455.3元</t>
  </si>
  <si>
    <t>CNY / HKD 当前参考汇率: 1.09995028</t>
  </si>
  <si>
    <t>总计： 35537.38 CNY/
39089.35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</si>
  <si>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</si>
  <si>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</si>
  <si>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</si>
  <si>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</si>
  <si>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</si>
  <si>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</si>
  <si>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</si>
  <si>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</si>
  <si>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</si>
  <si>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</si>
  <si>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</si>
  <si>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</si>
  <si>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</si>
  <si>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</si>
  <si>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</si>
  <si>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</si>
  <si>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</si>
  <si>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</si>
  <si>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</si>
  <si>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2023-04-19</t>
  </si>
  <si>
    <t>3254311</t>
  </si>
  <si>
    <t>香港湾景国际</t>
  </si>
  <si>
    <t>Wang Jingwei</t>
  </si>
  <si>
    <t>2023-05-14</t>
  </si>
  <si>
    <t>2023-05-17</t>
  </si>
  <si>
    <t>退房日周结</t>
  </si>
  <si>
    <t>2687.61</t>
  </si>
  <si>
    <t>RMB</t>
  </si>
  <si>
    <t>0</t>
  </si>
  <si>
    <t>0.00</t>
  </si>
  <si>
    <t>携程国内直连(DD)</t>
  </si>
  <si>
    <t>01.011249</t>
  </si>
  <si>
    <t>2023-04-19 20:10:40</t>
  </si>
  <si>
    <t>否</t>
  </si>
  <si>
    <t>汇智国际旅游发展有限公司</t>
  </si>
  <si>
    <t>直连</t>
  </si>
  <si>
    <t>中国</t>
  </si>
  <si>
    <t>3254401</t>
  </si>
  <si>
    <t>QI XIN</t>
  </si>
  <si>
    <t>2023-04-19 20:42:08</t>
  </si>
  <si>
    <t>3254619</t>
  </si>
  <si>
    <t>香港九龙海湾酒店</t>
  </si>
  <si>
    <t>XU YAO</t>
  </si>
  <si>
    <t>2023-05-15</t>
  </si>
  <si>
    <t>1616.00</t>
  </si>
  <si>
    <t>2023-04-20 20:33:07</t>
  </si>
  <si>
    <t>直采</t>
  </si>
  <si>
    <t>2023-04-27</t>
  </si>
  <si>
    <t>3298330</t>
  </si>
  <si>
    <t>历山酒店</t>
  </si>
  <si>
    <t>YANG BINBIN</t>
  </si>
  <si>
    <t>1154.00</t>
  </si>
  <si>
    <t>2023-04-30 08:24:48</t>
  </si>
  <si>
    <t>2023-04-29</t>
  </si>
  <si>
    <t>3305836</t>
  </si>
  <si>
    <t>LIANG XUEMEI,CHEN YE</t>
  </si>
  <si>
    <t>1830.00</t>
  </si>
  <si>
    <t>2023-05-02 21:17:00</t>
  </si>
  <si>
    <t>3306317</t>
  </si>
  <si>
    <t>HUANG YINGYING,GONG QUNQUN</t>
  </si>
  <si>
    <t>2023-05-11</t>
  </si>
  <si>
    <t>8130.00</t>
  </si>
  <si>
    <t>2023-05-01 22:24:26</t>
  </si>
  <si>
    <t>3306351</t>
  </si>
  <si>
    <t>LIN WENLING</t>
  </si>
  <si>
    <t>4065.00</t>
  </si>
  <si>
    <t>2023-05-01 22:24:17</t>
  </si>
  <si>
    <t>2023-05-06</t>
  </si>
  <si>
    <t>3331574</t>
  </si>
  <si>
    <t>香港九龙海逸君绰酒店</t>
  </si>
  <si>
    <t>Liang Bi ying,Lu Qi Bo</t>
  </si>
  <si>
    <t>3452.00</t>
  </si>
  <si>
    <t>2023-05-06 09:42:50</t>
  </si>
  <si>
    <t>3355122</t>
  </si>
  <si>
    <t>深圳中航城格兰云天大酒店</t>
  </si>
  <si>
    <t>2877.49</t>
  </si>
  <si>
    <t>2023-05-11 13:47:48</t>
  </si>
  <si>
    <t>2023-05-12</t>
  </si>
  <si>
    <t>3363444</t>
  </si>
  <si>
    <t>广州阳光酒店</t>
  </si>
  <si>
    <t>2023-05-16</t>
  </si>
  <si>
    <t>957.48</t>
  </si>
  <si>
    <t>2023-05-12 23:36:39</t>
  </si>
  <si>
    <t>3379528</t>
  </si>
  <si>
    <t>佛山顺德新世界酒店</t>
  </si>
  <si>
    <t>877.69</t>
  </si>
  <si>
    <t>2023-05-16 09:26:24</t>
  </si>
  <si>
    <t>3379529</t>
  </si>
  <si>
    <t>990.81</t>
  </si>
  <si>
    <t>2023-05-16 09:26:25</t>
  </si>
  <si>
    <t>3380858</t>
  </si>
  <si>
    <t>香港帝国酒店</t>
  </si>
  <si>
    <t>Zhao Xinzhu</t>
  </si>
  <si>
    <t>501.97</t>
  </si>
  <si>
    <t>2023-05-16 14:41:22</t>
  </si>
  <si>
    <t>3381233</t>
  </si>
  <si>
    <t>广州白云宾馆</t>
  </si>
  <si>
    <t>555.50</t>
  </si>
  <si>
    <t>2023-05-16 16:05:52</t>
  </si>
  <si>
    <t>3382613</t>
  </si>
  <si>
    <t>698.92</t>
  </si>
  <si>
    <t>2023-05-16 21:23:13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</si>
</sst>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14</xdr:col>
      <xdr:colOff>219075</xdr:colOff>
      <xdr:row>68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33462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45060</v>
      </c>
      <c r="G2" s="6">
        <v>45063</v>
      </c>
      <c r="H2" s="4">
        <v>1</v>
      </c>
      <c r="I2" s="4">
        <v>3</v>
      </c>
      <c r="J2" s="4">
        <v>3</v>
      </c>
      <c r="K2" s="4" t="s">
        <v>30</v>
      </c>
      <c r="L2" s="4">
        <v>2687.61</v>
      </c>
      <c r="M2" s="4">
        <v>2687.61</v>
      </c>
      <c r="N2" s="4" t="s">
        <v>31</v>
      </c>
      <c r="O2" s="4" t="s">
        <v>32</v>
      </c>
      <c r="P2" s="4" t="s">
        <v>33</v>
      </c>
      <c r="Q2" s="4">
        <v>0</v>
      </c>
      <c r="R2" s="7">
        <v>45035</v>
      </c>
      <c r="S2" s="6">
        <v>45078</v>
      </c>
      <c r="T2" s="4" t="s">
        <v>34</v>
      </c>
      <c r="U2" s="4">
        <v>2687.61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45060</v>
      </c>
      <c r="G3" s="6">
        <v>45063</v>
      </c>
      <c r="H3" s="4">
        <v>1</v>
      </c>
      <c r="I3" s="4">
        <v>3</v>
      </c>
      <c r="J3" s="4">
        <v>3</v>
      </c>
      <c r="K3" s="4" t="s">
        <v>30</v>
      </c>
      <c r="L3" s="4">
        <v>2687.61</v>
      </c>
      <c r="M3" s="4">
        <v>2687.61</v>
      </c>
      <c r="N3" s="4" t="s">
        <v>38</v>
      </c>
      <c r="O3" s="4" t="s">
        <v>32</v>
      </c>
      <c r="P3" s="4" t="s">
        <v>33</v>
      </c>
      <c r="Q3" s="4">
        <v>0</v>
      </c>
      <c r="R3" s="7">
        <v>45035</v>
      </c>
      <c r="S3" s="6">
        <v>45078</v>
      </c>
      <c r="T3" s="4" t="s">
        <v>34</v>
      </c>
      <c r="U3" s="4">
        <v>2687.61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45061</v>
      </c>
      <c r="G4" s="6">
        <v>45063</v>
      </c>
      <c r="H4" s="4">
        <v>1</v>
      </c>
      <c r="I4" s="4">
        <v>2</v>
      </c>
      <c r="J4" s="4">
        <v>2</v>
      </c>
      <c r="K4" s="4" t="s">
        <v>30</v>
      </c>
      <c r="L4" s="4">
        <v>1616</v>
      </c>
      <c r="M4" s="4">
        <v>1616</v>
      </c>
      <c r="N4" s="4" t="s">
        <v>43</v>
      </c>
      <c r="O4" s="4" t="s">
        <v>32</v>
      </c>
      <c r="P4" s="4" t="s">
        <v>33</v>
      </c>
      <c r="Q4" s="4">
        <v>0</v>
      </c>
      <c r="R4" s="7">
        <v>45035</v>
      </c>
      <c r="S4" s="6">
        <v>45078</v>
      </c>
      <c r="T4" s="4" t="s">
        <v>34</v>
      </c>
      <c r="U4" s="4">
        <v>1616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45061</v>
      </c>
      <c r="G5" s="6">
        <v>45063</v>
      </c>
      <c r="H5" s="4">
        <v>1</v>
      </c>
      <c r="I5" s="4">
        <v>2</v>
      </c>
      <c r="J5" s="4">
        <v>2</v>
      </c>
      <c r="K5" s="4" t="s">
        <v>30</v>
      </c>
      <c r="L5" s="4">
        <v>1154</v>
      </c>
      <c r="M5" s="4">
        <v>1154</v>
      </c>
      <c r="N5" s="4" t="s">
        <v>48</v>
      </c>
      <c r="O5" s="4" t="s">
        <v>32</v>
      </c>
      <c r="P5" s="4" t="s">
        <v>33</v>
      </c>
      <c r="Q5" s="4">
        <v>0</v>
      </c>
      <c r="R5" s="7">
        <v>45043</v>
      </c>
      <c r="S5" s="6">
        <v>45078</v>
      </c>
      <c r="T5" s="4" t="s">
        <v>34</v>
      </c>
      <c r="U5" s="4">
        <v>1154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45060</v>
      </c>
      <c r="G6" s="6">
        <v>45063</v>
      </c>
      <c r="H6" s="4">
        <v>1</v>
      </c>
      <c r="I6" s="4">
        <v>3</v>
      </c>
      <c r="J6" s="4">
        <v>3</v>
      </c>
      <c r="K6" s="4" t="s">
        <v>30</v>
      </c>
      <c r="L6" s="4">
        <v>1830</v>
      </c>
      <c r="M6" s="4">
        <v>1830</v>
      </c>
      <c r="N6" s="4" t="s">
        <v>52</v>
      </c>
      <c r="O6" s="4" t="s">
        <v>32</v>
      </c>
      <c r="P6" s="4" t="s">
        <v>33</v>
      </c>
      <c r="Q6" s="4">
        <v>0</v>
      </c>
      <c r="R6" s="7">
        <v>45045</v>
      </c>
      <c r="S6" s="6">
        <v>45078</v>
      </c>
      <c r="T6" s="4" t="s">
        <v>34</v>
      </c>
      <c r="U6" s="4">
        <v>1830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46</v>
      </c>
      <c r="E7" s="4" t="s">
        <v>47</v>
      </c>
      <c r="F7" s="6">
        <v>45057</v>
      </c>
      <c r="G7" s="6">
        <v>45063</v>
      </c>
      <c r="H7" s="4">
        <v>2</v>
      </c>
      <c r="I7" s="4">
        <v>6</v>
      </c>
      <c r="J7" s="4">
        <v>12</v>
      </c>
      <c r="K7" s="4" t="s">
        <v>30</v>
      </c>
      <c r="L7" s="4">
        <v>8130</v>
      </c>
      <c r="M7" s="4">
        <v>8130</v>
      </c>
      <c r="N7" s="4" t="s">
        <v>55</v>
      </c>
      <c r="O7" s="4" t="s">
        <v>32</v>
      </c>
      <c r="P7" s="4" t="s">
        <v>33</v>
      </c>
      <c r="Q7" s="4">
        <v>0</v>
      </c>
      <c r="R7" s="7">
        <v>45045</v>
      </c>
      <c r="S7" s="6">
        <v>45078</v>
      </c>
      <c r="T7" s="4" t="s">
        <v>34</v>
      </c>
      <c r="U7" s="4">
        <v>8130</v>
      </c>
      <c r="V7" s="4">
        <v>0</v>
      </c>
      <c r="W7" s="4">
        <v>0</v>
      </c>
      <c r="X7" s="4" t="s">
        <v>56</v>
      </c>
      <c r="Y7" s="4" t="s">
        <v>36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46</v>
      </c>
      <c r="E8" s="4" t="s">
        <v>47</v>
      </c>
      <c r="F8" s="6">
        <v>45057</v>
      </c>
      <c r="G8" s="6">
        <v>45063</v>
      </c>
      <c r="H8" s="4">
        <v>1</v>
      </c>
      <c r="I8" s="4">
        <v>6</v>
      </c>
      <c r="J8" s="4">
        <v>6</v>
      </c>
      <c r="K8" s="4" t="s">
        <v>30</v>
      </c>
      <c r="L8" s="4">
        <v>4065</v>
      </c>
      <c r="M8" s="4">
        <v>4065</v>
      </c>
      <c r="N8" s="4" t="s">
        <v>58</v>
      </c>
      <c r="O8" s="4" t="s">
        <v>32</v>
      </c>
      <c r="P8" s="4" t="s">
        <v>33</v>
      </c>
      <c r="Q8" s="4">
        <v>0</v>
      </c>
      <c r="R8" s="7">
        <v>45045</v>
      </c>
      <c r="S8" s="6">
        <v>45078</v>
      </c>
      <c r="T8" s="4" t="s">
        <v>34</v>
      </c>
      <c r="U8" s="4">
        <v>4065</v>
      </c>
      <c r="V8" s="4">
        <v>0</v>
      </c>
      <c r="W8" s="4">
        <v>0</v>
      </c>
      <c r="X8" s="4" t="s">
        <v>59</v>
      </c>
      <c r="Y8" s="4" t="s">
        <v>36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45061</v>
      </c>
      <c r="G9" s="6">
        <v>45063</v>
      </c>
      <c r="H9" s="4">
        <v>2</v>
      </c>
      <c r="I9" s="4">
        <v>2</v>
      </c>
      <c r="J9" s="4">
        <v>4</v>
      </c>
      <c r="K9" s="4" t="s">
        <v>30</v>
      </c>
      <c r="L9" s="4">
        <v>3452</v>
      </c>
      <c r="M9" s="4">
        <v>3452</v>
      </c>
      <c r="N9" s="4" t="s">
        <v>63</v>
      </c>
      <c r="O9" s="4" t="s">
        <v>32</v>
      </c>
      <c r="P9" s="4" t="s">
        <v>33</v>
      </c>
      <c r="Q9" s="4">
        <v>0</v>
      </c>
      <c r="R9" s="7">
        <v>45052</v>
      </c>
      <c r="S9" s="6">
        <v>45078</v>
      </c>
      <c r="T9" s="4" t="s">
        <v>34</v>
      </c>
      <c r="U9" s="4">
        <v>3452</v>
      </c>
      <c r="V9" s="4">
        <v>0</v>
      </c>
      <c r="W9" s="4">
        <v>0</v>
      </c>
      <c r="X9" s="4" t="s">
        <v>64</v>
      </c>
      <c r="Y9" s="4" t="s">
        <v>36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45061</v>
      </c>
      <c r="G10" s="6">
        <v>45063</v>
      </c>
      <c r="H10" s="4">
        <v>1</v>
      </c>
      <c r="I10" s="4">
        <v>2</v>
      </c>
      <c r="J10" s="4">
        <v>2</v>
      </c>
      <c r="K10" s="4" t="s">
        <v>30</v>
      </c>
      <c r="L10" s="4">
        <v>2877.49</v>
      </c>
      <c r="M10" s="4">
        <v>2877.49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45057</v>
      </c>
      <c r="S10" s="6">
        <v>45078</v>
      </c>
      <c r="T10" s="4" t="s">
        <v>34</v>
      </c>
      <c r="U10" s="4">
        <v>2877.49</v>
      </c>
      <c r="V10" s="4">
        <v>0</v>
      </c>
      <c r="W10" s="4">
        <v>0</v>
      </c>
      <c r="X10" s="4" t="s">
        <v>69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45062</v>
      </c>
      <c r="G11" s="6">
        <v>45063</v>
      </c>
      <c r="H11" s="4">
        <v>1</v>
      </c>
      <c r="I11" s="4">
        <v>1</v>
      </c>
      <c r="J11" s="4">
        <v>1</v>
      </c>
      <c r="K11" s="4" t="s">
        <v>30</v>
      </c>
      <c r="L11" s="4">
        <v>957.48</v>
      </c>
      <c r="M11" s="4">
        <v>957.48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45058.0000115741</v>
      </c>
      <c r="S11" s="6">
        <v>45078</v>
      </c>
      <c r="T11" s="4" t="s">
        <v>34</v>
      </c>
      <c r="U11" s="4">
        <v>957.48</v>
      </c>
      <c r="V11" s="4">
        <v>0</v>
      </c>
      <c r="W11" s="4">
        <v>0</v>
      </c>
      <c r="X11" s="4" t="s">
        <v>75</v>
      </c>
      <c r="Y11" s="4" t="s">
        <v>36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45062</v>
      </c>
      <c r="G12" s="6">
        <v>45063</v>
      </c>
      <c r="H12" s="4">
        <v>2</v>
      </c>
      <c r="I12" s="4">
        <v>1</v>
      </c>
      <c r="J12" s="4">
        <v>2</v>
      </c>
      <c r="K12" s="4" t="s">
        <v>30</v>
      </c>
      <c r="L12" s="4">
        <v>602</v>
      </c>
      <c r="M12" s="4">
        <v>602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45061</v>
      </c>
      <c r="S12" s="6">
        <v>45078</v>
      </c>
      <c r="T12" s="4" t="s">
        <v>34</v>
      </c>
      <c r="U12" s="4">
        <v>602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45062</v>
      </c>
      <c r="G13" s="6">
        <v>45063</v>
      </c>
      <c r="H13" s="4">
        <v>3</v>
      </c>
      <c r="I13" s="4">
        <v>1</v>
      </c>
      <c r="J13" s="4">
        <v>3</v>
      </c>
      <c r="K13" s="4" t="s">
        <v>30</v>
      </c>
      <c r="L13" s="4">
        <v>990.81</v>
      </c>
      <c r="M13" s="4">
        <v>990.81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45062</v>
      </c>
      <c r="S13" s="6">
        <v>45078</v>
      </c>
      <c r="T13" s="4" t="s">
        <v>34</v>
      </c>
      <c r="U13" s="4">
        <v>990.81</v>
      </c>
      <c r="V13" s="4">
        <v>0</v>
      </c>
      <c r="W13" s="4">
        <v>0</v>
      </c>
      <c r="X13" s="4" t="s">
        <v>84</v>
      </c>
      <c r="Y13" s="4" t="s">
        <v>36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81</v>
      </c>
      <c r="E14" s="4" t="s">
        <v>73</v>
      </c>
      <c r="F14" s="6">
        <v>45062</v>
      </c>
      <c r="G14" s="6">
        <v>45063</v>
      </c>
      <c r="H14" s="4">
        <v>1</v>
      </c>
      <c r="I14" s="4">
        <v>1</v>
      </c>
      <c r="J14" s="4">
        <v>1</v>
      </c>
      <c r="K14" s="4" t="s">
        <v>30</v>
      </c>
      <c r="L14" s="4">
        <v>877.69</v>
      </c>
      <c r="M14" s="4">
        <v>877.69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45062</v>
      </c>
      <c r="S14" s="6">
        <v>45078</v>
      </c>
      <c r="T14" s="4" t="s">
        <v>34</v>
      </c>
      <c r="U14" s="4">
        <v>877.69</v>
      </c>
      <c r="V14" s="4">
        <v>0</v>
      </c>
      <c r="W14" s="4">
        <v>0</v>
      </c>
      <c r="X14" s="4" t="s">
        <v>87</v>
      </c>
      <c r="Y14" s="4" t="s">
        <v>36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77</v>
      </c>
      <c r="E15" s="4" t="s">
        <v>89</v>
      </c>
      <c r="F15" s="6">
        <v>45062</v>
      </c>
      <c r="G15" s="6">
        <v>45063</v>
      </c>
      <c r="H15" s="4">
        <v>1</v>
      </c>
      <c r="I15" s="4">
        <v>1</v>
      </c>
      <c r="J15" s="4">
        <v>1</v>
      </c>
      <c r="K15" s="4" t="s">
        <v>30</v>
      </c>
      <c r="L15" s="4">
        <v>322.5</v>
      </c>
      <c r="M15" s="4">
        <v>322.5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45062</v>
      </c>
      <c r="S15" s="6">
        <v>45078</v>
      </c>
      <c r="T15" s="4" t="s">
        <v>34</v>
      </c>
      <c r="U15" s="4">
        <v>322.5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77</v>
      </c>
      <c r="E16" s="4" t="s">
        <v>92</v>
      </c>
      <c r="F16" s="6">
        <v>45062</v>
      </c>
      <c r="G16" s="6">
        <v>45063</v>
      </c>
      <c r="H16" s="4">
        <v>1</v>
      </c>
      <c r="I16" s="4">
        <v>1</v>
      </c>
      <c r="J16" s="4">
        <v>1</v>
      </c>
      <c r="K16" s="4" t="s">
        <v>30</v>
      </c>
      <c r="L16" s="4">
        <v>345</v>
      </c>
      <c r="M16" s="4">
        <v>345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45062</v>
      </c>
      <c r="S16" s="6">
        <v>45078</v>
      </c>
      <c r="T16" s="4" t="s">
        <v>34</v>
      </c>
      <c r="U16" s="4">
        <v>345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95</v>
      </c>
      <c r="E17" s="4" t="s">
        <v>96</v>
      </c>
      <c r="F17" s="6">
        <v>45062</v>
      </c>
      <c r="G17" s="6">
        <v>45063</v>
      </c>
      <c r="H17" s="4">
        <v>1</v>
      </c>
      <c r="I17" s="4">
        <v>1</v>
      </c>
      <c r="J17" s="4">
        <v>1</v>
      </c>
      <c r="K17" s="4" t="s">
        <v>30</v>
      </c>
      <c r="L17" s="4">
        <v>501.97</v>
      </c>
      <c r="M17" s="4">
        <v>501.97</v>
      </c>
      <c r="N17" s="4" t="s">
        <v>97</v>
      </c>
      <c r="O17" s="4" t="s">
        <v>32</v>
      </c>
      <c r="P17" s="4" t="s">
        <v>33</v>
      </c>
      <c r="Q17" s="4">
        <v>0</v>
      </c>
      <c r="R17" s="7">
        <v>45062</v>
      </c>
      <c r="S17" s="6">
        <v>45078</v>
      </c>
      <c r="T17" s="4" t="s">
        <v>34</v>
      </c>
      <c r="U17" s="4">
        <v>501.97</v>
      </c>
      <c r="V17" s="4">
        <v>0</v>
      </c>
      <c r="W17" s="4">
        <v>0</v>
      </c>
      <c r="X17" s="4" t="s">
        <v>98</v>
      </c>
      <c r="Y17" s="4" t="s">
        <v>99</v>
      </c>
    </row>
    <row r="18" s="4" customFormat="1" spans="1:25">
      <c r="A18" s="4" t="s">
        <v>100</v>
      </c>
      <c r="B18" s="4" t="s">
        <v>26</v>
      </c>
      <c r="C18" s="4" t="s">
        <v>27</v>
      </c>
      <c r="D18" s="4" t="s">
        <v>101</v>
      </c>
      <c r="E18" s="4" t="s">
        <v>102</v>
      </c>
      <c r="F18" s="6">
        <v>45062</v>
      </c>
      <c r="G18" s="6">
        <v>45063</v>
      </c>
      <c r="H18" s="4">
        <v>1</v>
      </c>
      <c r="I18" s="4">
        <v>1</v>
      </c>
      <c r="J18" s="4">
        <v>1</v>
      </c>
      <c r="K18" s="4" t="s">
        <v>30</v>
      </c>
      <c r="L18" s="4">
        <v>555.5</v>
      </c>
      <c r="M18" s="4">
        <v>555.5</v>
      </c>
      <c r="N18" s="4" t="s">
        <v>103</v>
      </c>
      <c r="O18" s="4" t="s">
        <v>32</v>
      </c>
      <c r="P18" s="4" t="s">
        <v>33</v>
      </c>
      <c r="Q18" s="4">
        <v>0</v>
      </c>
      <c r="R18" s="7">
        <v>45062</v>
      </c>
      <c r="S18" s="6">
        <v>45078</v>
      </c>
      <c r="T18" s="4" t="s">
        <v>34</v>
      </c>
      <c r="U18" s="4">
        <v>555.5</v>
      </c>
      <c r="V18" s="4">
        <v>0</v>
      </c>
      <c r="W18" s="4">
        <v>0</v>
      </c>
      <c r="X18" s="4" t="s">
        <v>104</v>
      </c>
      <c r="Y18" s="4" t="s">
        <v>36</v>
      </c>
    </row>
    <row r="19" s="4" customFormat="1" spans="1:25">
      <c r="A19" s="4" t="s">
        <v>105</v>
      </c>
      <c r="B19" s="4" t="s">
        <v>26</v>
      </c>
      <c r="C19" s="4" t="s">
        <v>27</v>
      </c>
      <c r="D19" s="4" t="s">
        <v>77</v>
      </c>
      <c r="E19" s="4" t="s">
        <v>106</v>
      </c>
      <c r="F19" s="6">
        <v>45062</v>
      </c>
      <c r="G19" s="6">
        <v>45063</v>
      </c>
      <c r="H19" s="4">
        <v>1</v>
      </c>
      <c r="I19" s="4">
        <v>1</v>
      </c>
      <c r="J19" s="4">
        <v>1</v>
      </c>
      <c r="K19" s="4" t="s">
        <v>30</v>
      </c>
      <c r="L19" s="4">
        <v>308</v>
      </c>
      <c r="M19" s="4">
        <v>308</v>
      </c>
      <c r="N19" s="4" t="s">
        <v>107</v>
      </c>
      <c r="O19" s="4" t="s">
        <v>32</v>
      </c>
      <c r="P19" s="4" t="s">
        <v>33</v>
      </c>
      <c r="Q19" s="4">
        <v>0</v>
      </c>
      <c r="R19" s="7">
        <v>45062</v>
      </c>
      <c r="S19" s="6">
        <v>45078</v>
      </c>
      <c r="T19" s="4" t="s">
        <v>34</v>
      </c>
      <c r="U19" s="4">
        <v>308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108</v>
      </c>
      <c r="B20" s="4" t="s">
        <v>26</v>
      </c>
      <c r="C20" s="4" t="s">
        <v>27</v>
      </c>
      <c r="D20" s="4" t="s">
        <v>109</v>
      </c>
      <c r="E20" s="4" t="s">
        <v>110</v>
      </c>
      <c r="F20" s="6">
        <v>45062</v>
      </c>
      <c r="G20" s="6">
        <v>45063</v>
      </c>
      <c r="H20" s="4">
        <v>1</v>
      </c>
      <c r="I20" s="4">
        <v>1</v>
      </c>
      <c r="J20" s="4">
        <v>1</v>
      </c>
      <c r="K20" s="4" t="s">
        <v>30</v>
      </c>
      <c r="L20" s="4">
        <v>438.9</v>
      </c>
      <c r="M20" s="4">
        <v>438.9</v>
      </c>
      <c r="N20" s="4" t="s">
        <v>111</v>
      </c>
      <c r="O20" s="4" t="s">
        <v>32</v>
      </c>
      <c r="P20" s="4" t="s">
        <v>33</v>
      </c>
      <c r="Q20" s="4">
        <v>0</v>
      </c>
      <c r="R20" s="7">
        <v>45062</v>
      </c>
      <c r="S20" s="6">
        <v>45078</v>
      </c>
      <c r="T20" s="4" t="s">
        <v>34</v>
      </c>
      <c r="U20" s="4">
        <v>438.9</v>
      </c>
      <c r="V20" s="4">
        <v>0</v>
      </c>
      <c r="W20" s="4">
        <v>0</v>
      </c>
      <c r="X20" s="4" t="s">
        <v>36</v>
      </c>
      <c r="Y20" s="4" t="s">
        <v>112</v>
      </c>
    </row>
    <row r="21" s="4" customFormat="1" spans="1:25">
      <c r="A21" s="4" t="s">
        <v>113</v>
      </c>
      <c r="B21" s="4" t="s">
        <v>26</v>
      </c>
      <c r="C21" s="4" t="s">
        <v>27</v>
      </c>
      <c r="D21" s="4" t="s">
        <v>109</v>
      </c>
      <c r="E21" s="4" t="s">
        <v>114</v>
      </c>
      <c r="F21" s="6">
        <v>45062</v>
      </c>
      <c r="G21" s="6">
        <v>45063</v>
      </c>
      <c r="H21" s="4">
        <v>1</v>
      </c>
      <c r="I21" s="4">
        <v>1</v>
      </c>
      <c r="J21" s="4">
        <v>1</v>
      </c>
      <c r="K21" s="4" t="s">
        <v>30</v>
      </c>
      <c r="L21" s="4">
        <v>438.9</v>
      </c>
      <c r="M21" s="4">
        <v>438.9</v>
      </c>
      <c r="N21" s="4" t="s">
        <v>115</v>
      </c>
      <c r="O21" s="4" t="s">
        <v>32</v>
      </c>
      <c r="P21" s="4" t="s">
        <v>33</v>
      </c>
      <c r="Q21" s="4">
        <v>0</v>
      </c>
      <c r="R21" s="7">
        <v>45062</v>
      </c>
      <c r="S21" s="6">
        <v>45078</v>
      </c>
      <c r="T21" s="4" t="s">
        <v>34</v>
      </c>
      <c r="U21" s="4">
        <v>438.9</v>
      </c>
      <c r="V21" s="4">
        <v>0</v>
      </c>
      <c r="W21" s="4">
        <v>0</v>
      </c>
      <c r="X21" s="4" t="s">
        <v>36</v>
      </c>
      <c r="Y21" s="4" t="s">
        <v>116</v>
      </c>
    </row>
    <row r="22" s="4" customFormat="1" spans="1:25">
      <c r="A22" s="4" t="s">
        <v>117</v>
      </c>
      <c r="B22" s="4" t="s">
        <v>26</v>
      </c>
      <c r="C22" s="4" t="s">
        <v>27</v>
      </c>
      <c r="D22" s="4" t="s">
        <v>101</v>
      </c>
      <c r="E22" s="4" t="s">
        <v>118</v>
      </c>
      <c r="F22" s="6">
        <v>45062</v>
      </c>
      <c r="G22" s="6">
        <v>45063</v>
      </c>
      <c r="H22" s="4">
        <v>1</v>
      </c>
      <c r="I22" s="4">
        <v>1</v>
      </c>
      <c r="J22" s="4">
        <v>1</v>
      </c>
      <c r="K22" s="4" t="s">
        <v>30</v>
      </c>
      <c r="L22" s="4">
        <v>698.92</v>
      </c>
      <c r="M22" s="4">
        <v>698.92</v>
      </c>
      <c r="N22" s="4" t="s">
        <v>119</v>
      </c>
      <c r="O22" s="4" t="s">
        <v>32</v>
      </c>
      <c r="P22" s="4" t="s">
        <v>33</v>
      </c>
      <c r="Q22" s="4">
        <v>0</v>
      </c>
      <c r="R22" s="7">
        <v>45062</v>
      </c>
      <c r="S22" s="6">
        <v>45078</v>
      </c>
      <c r="T22" s="4" t="s">
        <v>34</v>
      </c>
      <c r="U22" s="4">
        <v>698.92</v>
      </c>
      <c r="V22" s="4">
        <v>0</v>
      </c>
      <c r="W22" s="4">
        <v>0</v>
      </c>
      <c r="X22" s="4" t="s">
        <v>120</v>
      </c>
      <c r="Y2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"/>
  <sheetViews>
    <sheetView tabSelected="1" workbookViewId="0">
      <selection activeCell="A30" sqref="A30:D34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121</v>
      </c>
    </row>
    <row r="2" s="4" customFormat="1" spans="1:9">
      <c r="A2" s="5">
        <v>999223743328828</v>
      </c>
      <c r="B2" s="6">
        <v>45060</v>
      </c>
      <c r="C2" s="6">
        <v>45063</v>
      </c>
      <c r="D2" s="4">
        <v>2687.61</v>
      </c>
      <c r="E2" s="4" t="str">
        <f>VLOOKUP(A2,HOP!A:L,12,0)</f>
        <v>2687.61</v>
      </c>
      <c r="F2" s="4" t="str">
        <f>VLOOKUP(A2,HOP!A:C,3,0)</f>
        <v>3254311</v>
      </c>
      <c r="G2" s="4">
        <f>D2-E2</f>
        <v>0</v>
      </c>
      <c r="H2" s="4" t="str">
        <f>$H$1&amp;F2</f>
        <v>，3254311</v>
      </c>
      <c r="I2" s="4" t="str">
        <f>VLOOKUP(A2,HOP!A:U,21,0)</f>
        <v>直连</v>
      </c>
    </row>
    <row r="3" s="4" customFormat="1" spans="1:9">
      <c r="A3" s="5">
        <v>999223743789597</v>
      </c>
      <c r="B3" s="6">
        <v>45060</v>
      </c>
      <c r="C3" s="6">
        <v>45063</v>
      </c>
      <c r="D3" s="4">
        <v>2687.61</v>
      </c>
      <c r="E3" s="4" t="str">
        <f>VLOOKUP(A3,HOP!A:L,12,0)</f>
        <v>2687.61</v>
      </c>
      <c r="F3" s="4" t="str">
        <f>VLOOKUP(A3,HOP!A:C,3,0)</f>
        <v>3254401</v>
      </c>
      <c r="G3" s="4">
        <f t="shared" ref="G3:G22" si="0">D3-E3</f>
        <v>0</v>
      </c>
      <c r="H3" s="4" t="str">
        <f t="shared" ref="H3:H22" si="1">$H$1&amp;F3</f>
        <v>，3254401</v>
      </c>
      <c r="I3" s="4" t="str">
        <f>VLOOKUP(A3,HOP!A:U,21,0)</f>
        <v>直连</v>
      </c>
    </row>
    <row r="4" s="4" customFormat="1" hidden="1" spans="1:9">
      <c r="A4" s="5">
        <v>999223744099543</v>
      </c>
      <c r="B4" s="6">
        <v>45061</v>
      </c>
      <c r="C4" s="6">
        <v>45063</v>
      </c>
      <c r="D4" s="4">
        <v>1616</v>
      </c>
      <c r="E4" s="4" t="str">
        <f>VLOOKUP(A4,HOP!A:L,12,0)</f>
        <v>1616.00</v>
      </c>
      <c r="F4" s="4" t="str">
        <f>VLOOKUP(A4,HOP!A:C,3,0)</f>
        <v>3254619</v>
      </c>
      <c r="G4" s="4">
        <f t="shared" si="0"/>
        <v>0</v>
      </c>
      <c r="H4" s="4" t="str">
        <f t="shared" si="1"/>
        <v>，3254619</v>
      </c>
      <c r="I4" s="4" t="str">
        <f>VLOOKUP(A4,HOP!A:U,21,0)</f>
        <v>直采</v>
      </c>
    </row>
    <row r="5" s="4" customFormat="1" hidden="1" spans="1:9">
      <c r="A5" s="5">
        <v>999223883416671</v>
      </c>
      <c r="B5" s="6">
        <v>45061</v>
      </c>
      <c r="C5" s="6">
        <v>45063</v>
      </c>
      <c r="D5" s="4">
        <v>1154</v>
      </c>
      <c r="E5" s="4" t="str">
        <f>VLOOKUP(A5,HOP!A:L,12,0)</f>
        <v>1154.00</v>
      </c>
      <c r="F5" s="4" t="str">
        <f>VLOOKUP(A5,HOP!A:C,3,0)</f>
        <v>3298330</v>
      </c>
      <c r="G5" s="4">
        <f t="shared" si="0"/>
        <v>0</v>
      </c>
      <c r="H5" s="4" t="str">
        <f t="shared" si="1"/>
        <v>，3298330</v>
      </c>
      <c r="I5" s="4" t="str">
        <f>VLOOKUP(A5,HOP!A:U,21,0)</f>
        <v>直采</v>
      </c>
    </row>
    <row r="6" s="4" customFormat="1" hidden="1" spans="1:9">
      <c r="A6" s="5">
        <v>999223919226860</v>
      </c>
      <c r="B6" s="6">
        <v>45060</v>
      </c>
      <c r="C6" s="6">
        <v>45063</v>
      </c>
      <c r="D6" s="4">
        <v>1830</v>
      </c>
      <c r="E6" s="4" t="str">
        <f>VLOOKUP(A6,HOP!A:L,12,0)</f>
        <v>1830.00</v>
      </c>
      <c r="F6" s="4" t="str">
        <f>VLOOKUP(A6,HOP!A:C,3,0)</f>
        <v>3305836</v>
      </c>
      <c r="G6" s="4">
        <f t="shared" si="0"/>
        <v>0</v>
      </c>
      <c r="H6" s="4" t="str">
        <f t="shared" si="1"/>
        <v>，3305836</v>
      </c>
      <c r="I6" s="4" t="str">
        <f>VLOOKUP(A6,HOP!A:U,21,0)</f>
        <v>直采</v>
      </c>
    </row>
    <row r="7" s="4" customFormat="1" hidden="1" spans="1:9">
      <c r="A7" s="5">
        <v>999223922192873</v>
      </c>
      <c r="B7" s="6">
        <v>45057</v>
      </c>
      <c r="C7" s="6">
        <v>45063</v>
      </c>
      <c r="D7" s="4">
        <v>8130</v>
      </c>
      <c r="E7" s="4" t="str">
        <f>VLOOKUP(A7,HOP!A:L,12,0)</f>
        <v>8130.00</v>
      </c>
      <c r="F7" s="4" t="str">
        <f>VLOOKUP(A7,HOP!A:C,3,0)</f>
        <v>3306317</v>
      </c>
      <c r="G7" s="4">
        <f t="shared" si="0"/>
        <v>0</v>
      </c>
      <c r="H7" s="4" t="str">
        <f t="shared" si="1"/>
        <v>，3306317</v>
      </c>
      <c r="I7" s="4" t="str">
        <f>VLOOKUP(A7,HOP!A:U,21,0)</f>
        <v>直采</v>
      </c>
    </row>
    <row r="8" s="4" customFormat="1" hidden="1" spans="1:9">
      <c r="A8" s="5">
        <v>999223922439994</v>
      </c>
      <c r="B8" s="6">
        <v>45057</v>
      </c>
      <c r="C8" s="6">
        <v>45063</v>
      </c>
      <c r="D8" s="4">
        <v>4065</v>
      </c>
      <c r="E8" s="4" t="str">
        <f>VLOOKUP(A8,HOP!A:L,12,0)</f>
        <v>4065.00</v>
      </c>
      <c r="F8" s="4" t="str">
        <f>VLOOKUP(A8,HOP!A:C,3,0)</f>
        <v>3306351</v>
      </c>
      <c r="G8" s="4">
        <f t="shared" si="0"/>
        <v>0</v>
      </c>
      <c r="H8" s="4" t="str">
        <f t="shared" si="1"/>
        <v>，3306351</v>
      </c>
      <c r="I8" s="4" t="str">
        <f>VLOOKUP(A8,HOP!A:U,21,0)</f>
        <v>直采</v>
      </c>
    </row>
    <row r="9" s="4" customFormat="1" hidden="1" spans="1:9">
      <c r="A9" s="5">
        <v>999224017119105</v>
      </c>
      <c r="B9" s="6">
        <v>45061</v>
      </c>
      <c r="C9" s="6">
        <v>45063</v>
      </c>
      <c r="D9" s="4">
        <v>3452</v>
      </c>
      <c r="E9" s="4" t="str">
        <f>VLOOKUP(A9,HOP!A:L,12,0)</f>
        <v>3452.00</v>
      </c>
      <c r="F9" s="4" t="str">
        <f>VLOOKUP(A9,HOP!A:C,3,0)</f>
        <v>3331574</v>
      </c>
      <c r="G9" s="4">
        <f t="shared" si="0"/>
        <v>0</v>
      </c>
      <c r="H9" s="4" t="str">
        <f t="shared" si="1"/>
        <v>，3331574</v>
      </c>
      <c r="I9" s="4" t="str">
        <f>VLOOKUP(A9,HOP!A:U,21,0)</f>
        <v>直采</v>
      </c>
    </row>
    <row r="10" s="4" customFormat="1" spans="1:9">
      <c r="A10" s="5">
        <v>999224096853942</v>
      </c>
      <c r="B10" s="6">
        <v>45061</v>
      </c>
      <c r="C10" s="6">
        <v>45063</v>
      </c>
      <c r="D10" s="4">
        <v>2877.49</v>
      </c>
      <c r="E10" s="4" t="str">
        <f>VLOOKUP(A10,HOP!A:L,12,0)</f>
        <v>2877.49</v>
      </c>
      <c r="F10" s="4" t="str">
        <f>VLOOKUP(A10,HOP!A:C,3,0)</f>
        <v>3355122</v>
      </c>
      <c r="G10" s="4">
        <f t="shared" si="0"/>
        <v>0</v>
      </c>
      <c r="H10" s="4" t="str">
        <f t="shared" si="1"/>
        <v>，3355122</v>
      </c>
      <c r="I10" s="4" t="str">
        <f>VLOOKUP(A10,HOP!A:U,21,0)</f>
        <v>直连</v>
      </c>
    </row>
    <row r="11" s="4" customFormat="1" spans="1:9">
      <c r="A11" s="5">
        <v>24121046390</v>
      </c>
      <c r="B11" s="6">
        <v>45062</v>
      </c>
      <c r="C11" s="6">
        <v>45063</v>
      </c>
      <c r="D11" s="4">
        <v>957.48</v>
      </c>
      <c r="E11" s="4" t="str">
        <f>VLOOKUP(A11,HOP!A:L,12,0)</f>
        <v>957.48</v>
      </c>
      <c r="F11" s="4" t="str">
        <f>VLOOKUP(A11,HOP!A:C,3,0)</f>
        <v>3363444</v>
      </c>
      <c r="G11" s="4">
        <f t="shared" si="0"/>
        <v>0</v>
      </c>
      <c r="H11" s="4" t="str">
        <f t="shared" si="1"/>
        <v>，3363444</v>
      </c>
      <c r="I11" s="4" t="str">
        <f>VLOOKUP(A11,HOP!A:U,21,0)</f>
        <v>直连</v>
      </c>
    </row>
    <row r="12" s="4" customFormat="1" hidden="1" spans="1:10">
      <c r="A12" s="8" t="s">
        <v>122</v>
      </c>
      <c r="B12" s="6">
        <v>45062</v>
      </c>
      <c r="C12" s="6">
        <v>45063</v>
      </c>
      <c r="D12" s="4">
        <v>602</v>
      </c>
      <c r="E12" s="4">
        <v>602</v>
      </c>
      <c r="F12" s="9" t="s">
        <v>123</v>
      </c>
      <c r="G12" s="4">
        <f t="shared" si="0"/>
        <v>0</v>
      </c>
      <c r="H12" s="4" t="str">
        <f t="shared" si="1"/>
        <v>，202305152258360076</v>
      </c>
      <c r="I12" s="4" t="e">
        <f>VLOOKUP(A12,HOP!A:U,21,0)</f>
        <v>#N/A</v>
      </c>
      <c r="J12" s="4">
        <v>5.15</v>
      </c>
    </row>
    <row r="13" s="4" customFormat="1" spans="1:9">
      <c r="A13" s="5">
        <v>24165903011</v>
      </c>
      <c r="B13" s="6">
        <v>45062</v>
      </c>
      <c r="C13" s="6">
        <v>45063</v>
      </c>
      <c r="D13" s="4">
        <v>990.81</v>
      </c>
      <c r="E13" s="4" t="str">
        <f>VLOOKUP(A13,HOP!A:L,12,0)</f>
        <v>990.81</v>
      </c>
      <c r="F13" s="4" t="str">
        <f>VLOOKUP(A13,HOP!A:C,3,0)</f>
        <v>3379529</v>
      </c>
      <c r="G13" s="4">
        <f t="shared" si="0"/>
        <v>0</v>
      </c>
      <c r="H13" s="4" t="str">
        <f t="shared" si="1"/>
        <v>，3379529</v>
      </c>
      <c r="I13" s="4" t="str">
        <f>VLOOKUP(A13,HOP!A:U,21,0)</f>
        <v>直连</v>
      </c>
    </row>
    <row r="14" s="4" customFormat="1" spans="1:9">
      <c r="A14" s="5">
        <v>24165903010</v>
      </c>
      <c r="B14" s="6">
        <v>45062</v>
      </c>
      <c r="C14" s="6">
        <v>45063</v>
      </c>
      <c r="D14" s="4">
        <v>877.69</v>
      </c>
      <c r="E14" s="4" t="str">
        <f>VLOOKUP(A14,HOP!A:L,12,0)</f>
        <v>877.69</v>
      </c>
      <c r="F14" s="4" t="str">
        <f>VLOOKUP(A14,HOP!A:C,3,0)</f>
        <v>3379528</v>
      </c>
      <c r="G14" s="4">
        <f t="shared" si="0"/>
        <v>0</v>
      </c>
      <c r="H14" s="4" t="str">
        <f t="shared" si="1"/>
        <v>，3379528</v>
      </c>
      <c r="I14" s="4" t="str">
        <f>VLOOKUP(A14,HOP!A:U,21,0)</f>
        <v>直连</v>
      </c>
    </row>
    <row r="15" s="4" customFormat="1" hidden="1" spans="1:10">
      <c r="A15" s="8" t="s">
        <v>124</v>
      </c>
      <c r="B15" s="6">
        <v>45062</v>
      </c>
      <c r="C15" s="6">
        <v>45063</v>
      </c>
      <c r="D15" s="4">
        <v>322.5</v>
      </c>
      <c r="E15" s="4">
        <v>322.5</v>
      </c>
      <c r="F15" s="9" t="s">
        <v>125</v>
      </c>
      <c r="G15" s="4">
        <f t="shared" si="0"/>
        <v>0</v>
      </c>
      <c r="H15" s="4" t="str">
        <f t="shared" si="1"/>
        <v>，202305160940050069</v>
      </c>
      <c r="I15" s="4" t="e">
        <f>VLOOKUP(A15,HOP!A:U,21,0)</f>
        <v>#N/A</v>
      </c>
      <c r="J15" s="4">
        <v>5.16</v>
      </c>
    </row>
    <row r="16" s="4" customFormat="1" hidden="1" spans="1:10">
      <c r="A16" s="8" t="s">
        <v>126</v>
      </c>
      <c r="B16" s="6">
        <v>45062</v>
      </c>
      <c r="C16" s="6">
        <v>45063</v>
      </c>
      <c r="D16" s="4">
        <v>345</v>
      </c>
      <c r="E16" s="4">
        <v>345</v>
      </c>
      <c r="F16" s="9" t="s">
        <v>127</v>
      </c>
      <c r="G16" s="4">
        <f t="shared" si="0"/>
        <v>0</v>
      </c>
      <c r="H16" s="4" t="str">
        <f t="shared" si="1"/>
        <v>，202305161258480021</v>
      </c>
      <c r="I16" s="4" t="e">
        <f>VLOOKUP(A16,HOP!A:U,21,0)</f>
        <v>#N/A</v>
      </c>
      <c r="J16" s="4">
        <v>5.16</v>
      </c>
    </row>
    <row r="17" s="4" customFormat="1" spans="1:9">
      <c r="A17" s="5">
        <v>999224179210362</v>
      </c>
      <c r="B17" s="6">
        <v>45062</v>
      </c>
      <c r="C17" s="6">
        <v>45063</v>
      </c>
      <c r="D17" s="4">
        <v>501.97</v>
      </c>
      <c r="E17" s="4" t="str">
        <f>VLOOKUP(A17,HOP!A:L,12,0)</f>
        <v>501.97</v>
      </c>
      <c r="F17" s="4" t="str">
        <f>VLOOKUP(A17,HOP!A:C,3,0)</f>
        <v>3380858</v>
      </c>
      <c r="G17" s="4">
        <f t="shared" si="0"/>
        <v>0</v>
      </c>
      <c r="H17" s="4" t="str">
        <f t="shared" si="1"/>
        <v>，3380858</v>
      </c>
      <c r="I17" s="4" t="str">
        <f>VLOOKUP(A17,HOP!A:U,21,0)</f>
        <v>直连</v>
      </c>
    </row>
    <row r="18" s="4" customFormat="1" spans="1:9">
      <c r="A18" s="5">
        <v>999224181025121</v>
      </c>
      <c r="B18" s="6">
        <v>45062</v>
      </c>
      <c r="C18" s="6">
        <v>45063</v>
      </c>
      <c r="D18" s="4">
        <v>555.5</v>
      </c>
      <c r="E18" s="4" t="str">
        <f>VLOOKUP(A18,HOP!A:L,12,0)</f>
        <v>555.50</v>
      </c>
      <c r="F18" s="4" t="str">
        <f>VLOOKUP(A18,HOP!A:C,3,0)</f>
        <v>3381233</v>
      </c>
      <c r="G18" s="4">
        <f t="shared" si="0"/>
        <v>0</v>
      </c>
      <c r="H18" s="4" t="str">
        <f t="shared" si="1"/>
        <v>，3381233</v>
      </c>
      <c r="I18" s="4" t="str">
        <f>VLOOKUP(A18,HOP!A:U,21,0)</f>
        <v>直连</v>
      </c>
    </row>
    <row r="19" s="4" customFormat="1" hidden="1" spans="1:10">
      <c r="A19" s="8" t="s">
        <v>128</v>
      </c>
      <c r="B19" s="6">
        <v>45062</v>
      </c>
      <c r="C19" s="6">
        <v>45063</v>
      </c>
      <c r="D19" s="4">
        <v>308</v>
      </c>
      <c r="E19" s="4">
        <v>308</v>
      </c>
      <c r="F19" s="9" t="s">
        <v>129</v>
      </c>
      <c r="G19" s="4">
        <f t="shared" si="0"/>
        <v>0</v>
      </c>
      <c r="H19" s="4" t="str">
        <f t="shared" si="1"/>
        <v>，202305161540510021</v>
      </c>
      <c r="I19" s="4" t="e">
        <f>VLOOKUP(A19,HOP!A:U,21,0)</f>
        <v>#N/A</v>
      </c>
      <c r="J19" s="4">
        <v>5.16</v>
      </c>
    </row>
    <row r="20" s="4" customFormat="1" hidden="1" spans="1:10">
      <c r="A20" s="8" t="s">
        <v>130</v>
      </c>
      <c r="B20" s="6">
        <v>45062</v>
      </c>
      <c r="C20" s="6">
        <v>45063</v>
      </c>
      <c r="D20" s="4">
        <v>438.9</v>
      </c>
      <c r="E20" s="4">
        <v>438.9</v>
      </c>
      <c r="F20" s="9" t="s">
        <v>131</v>
      </c>
      <c r="G20" s="4">
        <f t="shared" si="0"/>
        <v>0</v>
      </c>
      <c r="H20" s="4" t="str">
        <f t="shared" si="1"/>
        <v>，202305161903270021</v>
      </c>
      <c r="I20" s="4" t="e">
        <f>VLOOKUP(A20,HOP!A:U,21,0)</f>
        <v>#N/A</v>
      </c>
      <c r="J20" s="4">
        <v>5.16</v>
      </c>
    </row>
    <row r="21" s="4" customFormat="1" hidden="1" spans="1:10">
      <c r="A21" s="8" t="s">
        <v>132</v>
      </c>
      <c r="B21" s="6">
        <v>45062</v>
      </c>
      <c r="C21" s="6">
        <v>45063</v>
      </c>
      <c r="D21" s="4">
        <v>438.9</v>
      </c>
      <c r="E21" s="4">
        <v>438.9</v>
      </c>
      <c r="F21" s="9" t="s">
        <v>133</v>
      </c>
      <c r="G21" s="4">
        <f t="shared" si="0"/>
        <v>0</v>
      </c>
      <c r="H21" s="4" t="str">
        <f t="shared" si="1"/>
        <v>，202305162058580068</v>
      </c>
      <c r="I21" s="4" t="e">
        <f>VLOOKUP(A21,HOP!A:U,21,0)</f>
        <v>#N/A</v>
      </c>
      <c r="J21" s="4">
        <v>5.16</v>
      </c>
    </row>
    <row r="22" s="4" customFormat="1" spans="1:9">
      <c r="A22" s="5">
        <v>999224188592064</v>
      </c>
      <c r="B22" s="6">
        <v>45062</v>
      </c>
      <c r="C22" s="6">
        <v>45063</v>
      </c>
      <c r="D22" s="4">
        <v>698.92</v>
      </c>
      <c r="E22" s="4" t="str">
        <f>VLOOKUP(A22,HOP!A:L,12,0)</f>
        <v>698.92</v>
      </c>
      <c r="F22" s="4" t="str">
        <f>VLOOKUP(A22,HOP!A:C,3,0)</f>
        <v>3382613</v>
      </c>
      <c r="G22" s="4">
        <f t="shared" si="0"/>
        <v>0</v>
      </c>
      <c r="H22" s="4" t="str">
        <f t="shared" si="1"/>
        <v>，3382613</v>
      </c>
      <c r="I22" s="4" t="str">
        <f>VLOOKUP(A22,HOP!A:U,21,0)</f>
        <v>直连</v>
      </c>
    </row>
    <row r="24" spans="4:4">
      <c r="D24" s="4">
        <f>SUM(D2:D23)</f>
        <v>35537.38</v>
      </c>
    </row>
    <row r="30" spans="1:4">
      <c r="A30" s="4" t="s">
        <v>134</v>
      </c>
      <c r="C30" s="4">
        <v>20247</v>
      </c>
      <c r="D30" s="4">
        <v>22270.69</v>
      </c>
    </row>
    <row r="31" spans="1:4">
      <c r="A31" s="4" t="s">
        <v>135</v>
      </c>
      <c r="C31" s="4">
        <v>12835.08</v>
      </c>
      <c r="D31" s="4">
        <v>14117.95</v>
      </c>
    </row>
    <row r="32" spans="1:4">
      <c r="A32" s="4" t="s">
        <v>136</v>
      </c>
      <c r="C32" s="4">
        <v>2455.3</v>
      </c>
      <c r="D32" s="4">
        <v>2700.71</v>
      </c>
    </row>
    <row r="33" spans="1:4">
      <c r="A33" s="4" t="s">
        <v>137</v>
      </c>
      <c r="C33" s="4">
        <f>SUBTOTAL(9,C30:C32)</f>
        <v>35537.38</v>
      </c>
      <c r="D33" s="4">
        <f>SUBTOTAL(9,D30:D32)</f>
        <v>39089.35</v>
      </c>
    </row>
    <row r="34" spans="1:1">
      <c r="A34" s="4" t="s">
        <v>138</v>
      </c>
    </row>
  </sheetData>
  <autoFilter ref="A1:XFD24">
    <filterColumn colId="8">
      <filters blank="1">
        <filter val="直连"/>
      </filters>
    </filterColumn>
    <filterColumn colId="9">
      <filters blank="1"/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139</v>
      </c>
      <c r="B1" s="2" t="s">
        <v>140</v>
      </c>
      <c r="C1" s="2" t="s">
        <v>141</v>
      </c>
      <c r="D1" s="2" t="s">
        <v>142</v>
      </c>
      <c r="E1" s="2" t="s">
        <v>13</v>
      </c>
      <c r="F1" s="2" t="s">
        <v>5</v>
      </c>
      <c r="G1" s="2" t="s">
        <v>6</v>
      </c>
      <c r="H1" s="2" t="s">
        <v>143</v>
      </c>
      <c r="I1" s="2" t="s">
        <v>144</v>
      </c>
      <c r="J1" s="2" t="s">
        <v>145</v>
      </c>
      <c r="K1" s="2" t="s">
        <v>146</v>
      </c>
      <c r="L1" s="2" t="s">
        <v>147</v>
      </c>
      <c r="M1" s="2" t="s">
        <v>148</v>
      </c>
      <c r="N1" s="2" t="s">
        <v>149</v>
      </c>
      <c r="O1" s="2" t="s">
        <v>150</v>
      </c>
      <c r="P1" s="2" t="s">
        <v>151</v>
      </c>
      <c r="Q1" s="2" t="s">
        <v>152</v>
      </c>
      <c r="R1" s="2" t="s">
        <v>153</v>
      </c>
      <c r="S1" s="2" t="s">
        <v>154</v>
      </c>
      <c r="T1" s="2" t="s">
        <v>155</v>
      </c>
      <c r="U1" s="2" t="s">
        <v>156</v>
      </c>
      <c r="V1" s="2" t="s">
        <v>157</v>
      </c>
    </row>
    <row r="2" s="1" customFormat="1" spans="1:22">
      <c r="A2" s="3">
        <v>999223743328828</v>
      </c>
      <c r="B2" s="1" t="s">
        <v>158</v>
      </c>
      <c r="C2" s="1" t="s">
        <v>159</v>
      </c>
      <c r="D2" s="1" t="s">
        <v>160</v>
      </c>
      <c r="E2" s="1" t="s">
        <v>161</v>
      </c>
      <c r="F2" s="1" t="s">
        <v>162</v>
      </c>
      <c r="G2" s="1" t="s">
        <v>163</v>
      </c>
      <c r="H2" s="1" t="s">
        <v>164</v>
      </c>
      <c r="I2" s="1" t="s">
        <v>165</v>
      </c>
      <c r="J2" s="1" t="s">
        <v>166</v>
      </c>
      <c r="K2" s="1" t="s">
        <v>165</v>
      </c>
      <c r="L2" s="1" t="s">
        <v>165</v>
      </c>
      <c r="M2" s="1" t="s">
        <v>167</v>
      </c>
      <c r="N2" s="1" t="s">
        <v>167</v>
      </c>
      <c r="O2" s="1" t="s">
        <v>168</v>
      </c>
      <c r="P2" s="1" t="s">
        <v>169</v>
      </c>
      <c r="Q2" s="1" t="s">
        <v>170</v>
      </c>
      <c r="R2" s="1" t="s">
        <v>171</v>
      </c>
      <c r="S2" s="1" t="s">
        <v>172</v>
      </c>
      <c r="T2" s="1" t="s">
        <v>173</v>
      </c>
      <c r="U2" s="1" t="s">
        <v>174</v>
      </c>
      <c r="V2" s="1" t="s">
        <v>175</v>
      </c>
    </row>
    <row r="3" s="1" customFormat="1" spans="1:22">
      <c r="A3" s="3">
        <v>999223743789597</v>
      </c>
      <c r="B3" s="1" t="s">
        <v>158</v>
      </c>
      <c r="C3" s="1" t="s">
        <v>176</v>
      </c>
      <c r="D3" s="1" t="s">
        <v>160</v>
      </c>
      <c r="E3" s="1" t="s">
        <v>177</v>
      </c>
      <c r="F3" s="1" t="s">
        <v>162</v>
      </c>
      <c r="G3" s="1" t="s">
        <v>163</v>
      </c>
      <c r="H3" s="1" t="s">
        <v>164</v>
      </c>
      <c r="I3" s="1" t="s">
        <v>165</v>
      </c>
      <c r="J3" s="1" t="s">
        <v>166</v>
      </c>
      <c r="K3" s="1" t="s">
        <v>165</v>
      </c>
      <c r="L3" s="1" t="s">
        <v>165</v>
      </c>
      <c r="M3" s="1" t="s">
        <v>167</v>
      </c>
      <c r="N3" s="1" t="s">
        <v>167</v>
      </c>
      <c r="O3" s="1" t="s">
        <v>168</v>
      </c>
      <c r="P3" s="1" t="s">
        <v>169</v>
      </c>
      <c r="Q3" s="1" t="s">
        <v>170</v>
      </c>
      <c r="R3" s="1" t="s">
        <v>178</v>
      </c>
      <c r="S3" s="1" t="s">
        <v>172</v>
      </c>
      <c r="T3" s="1" t="s">
        <v>173</v>
      </c>
      <c r="U3" s="1" t="s">
        <v>174</v>
      </c>
      <c r="V3" s="1" t="s">
        <v>175</v>
      </c>
    </row>
    <row r="4" s="1" customFormat="1" spans="1:22">
      <c r="A4" s="3">
        <v>999223744099543</v>
      </c>
      <c r="B4" s="1" t="s">
        <v>158</v>
      </c>
      <c r="C4" s="1" t="s">
        <v>179</v>
      </c>
      <c r="D4" s="1" t="s">
        <v>180</v>
      </c>
      <c r="E4" s="1" t="s">
        <v>181</v>
      </c>
      <c r="F4" s="1" t="s">
        <v>182</v>
      </c>
      <c r="G4" s="1" t="s">
        <v>163</v>
      </c>
      <c r="H4" s="1" t="s">
        <v>164</v>
      </c>
      <c r="I4" s="1" t="s">
        <v>183</v>
      </c>
      <c r="J4" s="1" t="s">
        <v>166</v>
      </c>
      <c r="K4" s="1" t="s">
        <v>183</v>
      </c>
      <c r="L4" s="1" t="s">
        <v>183</v>
      </c>
      <c r="M4" s="1" t="s">
        <v>167</v>
      </c>
      <c r="N4" s="1" t="s">
        <v>167</v>
      </c>
      <c r="O4" s="1" t="s">
        <v>168</v>
      </c>
      <c r="P4" s="1" t="s">
        <v>169</v>
      </c>
      <c r="Q4" s="1" t="s">
        <v>170</v>
      </c>
      <c r="R4" s="1" t="s">
        <v>184</v>
      </c>
      <c r="S4" s="1" t="s">
        <v>172</v>
      </c>
      <c r="T4" s="1" t="s">
        <v>173</v>
      </c>
      <c r="U4" s="1" t="s">
        <v>185</v>
      </c>
      <c r="V4" s="1" t="s">
        <v>175</v>
      </c>
    </row>
    <row r="5" s="1" customFormat="1" spans="1:22">
      <c r="A5" s="3">
        <v>999223883416671</v>
      </c>
      <c r="B5" s="1" t="s">
        <v>186</v>
      </c>
      <c r="C5" s="1" t="s">
        <v>187</v>
      </c>
      <c r="D5" s="1" t="s">
        <v>188</v>
      </c>
      <c r="E5" s="1" t="s">
        <v>189</v>
      </c>
      <c r="F5" s="1" t="s">
        <v>182</v>
      </c>
      <c r="G5" s="1" t="s">
        <v>163</v>
      </c>
      <c r="H5" s="1" t="s">
        <v>164</v>
      </c>
      <c r="I5" s="1" t="s">
        <v>190</v>
      </c>
      <c r="J5" s="1" t="s">
        <v>166</v>
      </c>
      <c r="K5" s="1" t="s">
        <v>190</v>
      </c>
      <c r="L5" s="1" t="s">
        <v>190</v>
      </c>
      <c r="M5" s="1" t="s">
        <v>167</v>
      </c>
      <c r="N5" s="1" t="s">
        <v>167</v>
      </c>
      <c r="O5" s="1" t="s">
        <v>168</v>
      </c>
      <c r="P5" s="1" t="s">
        <v>169</v>
      </c>
      <c r="Q5" s="1" t="s">
        <v>170</v>
      </c>
      <c r="R5" s="1" t="s">
        <v>191</v>
      </c>
      <c r="S5" s="1" t="s">
        <v>172</v>
      </c>
      <c r="T5" s="1" t="s">
        <v>173</v>
      </c>
      <c r="U5" s="1" t="s">
        <v>185</v>
      </c>
      <c r="V5" s="1" t="s">
        <v>175</v>
      </c>
    </row>
    <row r="6" s="1" customFormat="1" spans="1:22">
      <c r="A6" s="3">
        <v>999223919226860</v>
      </c>
      <c r="B6" s="1" t="s">
        <v>192</v>
      </c>
      <c r="C6" s="1" t="s">
        <v>193</v>
      </c>
      <c r="D6" s="1" t="s">
        <v>188</v>
      </c>
      <c r="E6" s="1" t="s">
        <v>194</v>
      </c>
      <c r="F6" s="1" t="s">
        <v>162</v>
      </c>
      <c r="G6" s="1" t="s">
        <v>163</v>
      </c>
      <c r="H6" s="1" t="s">
        <v>164</v>
      </c>
      <c r="I6" s="1" t="s">
        <v>195</v>
      </c>
      <c r="J6" s="1" t="s">
        <v>166</v>
      </c>
      <c r="K6" s="1" t="s">
        <v>195</v>
      </c>
      <c r="L6" s="1" t="s">
        <v>195</v>
      </c>
      <c r="M6" s="1" t="s">
        <v>167</v>
      </c>
      <c r="N6" s="1" t="s">
        <v>167</v>
      </c>
      <c r="O6" s="1" t="s">
        <v>168</v>
      </c>
      <c r="P6" s="1" t="s">
        <v>169</v>
      </c>
      <c r="Q6" s="1" t="s">
        <v>170</v>
      </c>
      <c r="R6" s="1" t="s">
        <v>196</v>
      </c>
      <c r="S6" s="1" t="s">
        <v>172</v>
      </c>
      <c r="T6" s="1" t="s">
        <v>173</v>
      </c>
      <c r="U6" s="1" t="s">
        <v>185</v>
      </c>
      <c r="V6" s="1" t="s">
        <v>175</v>
      </c>
    </row>
    <row r="7" s="1" customFormat="1" spans="1:22">
      <c r="A7" s="3">
        <v>999223922192873</v>
      </c>
      <c r="B7" s="1" t="s">
        <v>192</v>
      </c>
      <c r="C7" s="1" t="s">
        <v>197</v>
      </c>
      <c r="D7" s="1" t="s">
        <v>188</v>
      </c>
      <c r="E7" s="1" t="s">
        <v>198</v>
      </c>
      <c r="F7" s="1" t="s">
        <v>199</v>
      </c>
      <c r="G7" s="1" t="s">
        <v>163</v>
      </c>
      <c r="H7" s="1" t="s">
        <v>164</v>
      </c>
      <c r="I7" s="1" t="s">
        <v>200</v>
      </c>
      <c r="J7" s="1" t="s">
        <v>166</v>
      </c>
      <c r="K7" s="1" t="s">
        <v>200</v>
      </c>
      <c r="L7" s="1" t="s">
        <v>200</v>
      </c>
      <c r="M7" s="1" t="s">
        <v>167</v>
      </c>
      <c r="N7" s="1" t="s">
        <v>167</v>
      </c>
      <c r="O7" s="1" t="s">
        <v>168</v>
      </c>
      <c r="P7" s="1" t="s">
        <v>169</v>
      </c>
      <c r="Q7" s="1" t="s">
        <v>170</v>
      </c>
      <c r="R7" s="1" t="s">
        <v>201</v>
      </c>
      <c r="S7" s="1" t="s">
        <v>172</v>
      </c>
      <c r="T7" s="1" t="s">
        <v>173</v>
      </c>
      <c r="U7" s="1" t="s">
        <v>185</v>
      </c>
      <c r="V7" s="1" t="s">
        <v>175</v>
      </c>
    </row>
    <row r="8" s="1" customFormat="1" spans="1:22">
      <c r="A8" s="3">
        <v>999223922439994</v>
      </c>
      <c r="B8" s="1" t="s">
        <v>192</v>
      </c>
      <c r="C8" s="1" t="s">
        <v>202</v>
      </c>
      <c r="D8" s="1" t="s">
        <v>188</v>
      </c>
      <c r="E8" s="1" t="s">
        <v>203</v>
      </c>
      <c r="F8" s="1" t="s">
        <v>199</v>
      </c>
      <c r="G8" s="1" t="s">
        <v>163</v>
      </c>
      <c r="H8" s="1" t="s">
        <v>164</v>
      </c>
      <c r="I8" s="1" t="s">
        <v>204</v>
      </c>
      <c r="J8" s="1" t="s">
        <v>166</v>
      </c>
      <c r="K8" s="1" t="s">
        <v>204</v>
      </c>
      <c r="L8" s="1" t="s">
        <v>204</v>
      </c>
      <c r="M8" s="1" t="s">
        <v>167</v>
      </c>
      <c r="N8" s="1" t="s">
        <v>167</v>
      </c>
      <c r="O8" s="1" t="s">
        <v>168</v>
      </c>
      <c r="P8" s="1" t="s">
        <v>169</v>
      </c>
      <c r="Q8" s="1" t="s">
        <v>170</v>
      </c>
      <c r="R8" s="1" t="s">
        <v>205</v>
      </c>
      <c r="S8" s="1" t="s">
        <v>172</v>
      </c>
      <c r="T8" s="1" t="s">
        <v>173</v>
      </c>
      <c r="U8" s="1" t="s">
        <v>185</v>
      </c>
      <c r="V8" s="1" t="s">
        <v>175</v>
      </c>
    </row>
    <row r="9" s="1" customFormat="1" spans="1:22">
      <c r="A9" s="3">
        <v>999224017119105</v>
      </c>
      <c r="B9" s="1" t="s">
        <v>206</v>
      </c>
      <c r="C9" s="1" t="s">
        <v>207</v>
      </c>
      <c r="D9" s="1" t="s">
        <v>208</v>
      </c>
      <c r="E9" s="1" t="s">
        <v>209</v>
      </c>
      <c r="F9" s="1" t="s">
        <v>182</v>
      </c>
      <c r="G9" s="1" t="s">
        <v>163</v>
      </c>
      <c r="H9" s="1" t="s">
        <v>164</v>
      </c>
      <c r="I9" s="1" t="s">
        <v>210</v>
      </c>
      <c r="J9" s="1" t="s">
        <v>166</v>
      </c>
      <c r="K9" s="1" t="s">
        <v>210</v>
      </c>
      <c r="L9" s="1" t="s">
        <v>210</v>
      </c>
      <c r="M9" s="1" t="s">
        <v>167</v>
      </c>
      <c r="N9" s="1" t="s">
        <v>167</v>
      </c>
      <c r="O9" s="1" t="s">
        <v>168</v>
      </c>
      <c r="P9" s="1" t="s">
        <v>169</v>
      </c>
      <c r="Q9" s="1" t="s">
        <v>170</v>
      </c>
      <c r="R9" s="1" t="s">
        <v>211</v>
      </c>
      <c r="S9" s="1" t="s">
        <v>172</v>
      </c>
      <c r="T9" s="1" t="s">
        <v>173</v>
      </c>
      <c r="U9" s="1" t="s">
        <v>185</v>
      </c>
      <c r="V9" s="1" t="s">
        <v>175</v>
      </c>
    </row>
    <row r="10" s="1" customFormat="1" spans="1:22">
      <c r="A10" s="3">
        <v>999224096853942</v>
      </c>
      <c r="B10" s="1" t="s">
        <v>199</v>
      </c>
      <c r="C10" s="1" t="s">
        <v>212</v>
      </c>
      <c r="D10" s="1" t="s">
        <v>213</v>
      </c>
      <c r="E10" s="1" t="s">
        <v>68</v>
      </c>
      <c r="F10" s="1" t="s">
        <v>182</v>
      </c>
      <c r="G10" s="1" t="s">
        <v>163</v>
      </c>
      <c r="H10" s="1" t="s">
        <v>164</v>
      </c>
      <c r="I10" s="1" t="s">
        <v>214</v>
      </c>
      <c r="J10" s="1" t="s">
        <v>166</v>
      </c>
      <c r="K10" s="1" t="s">
        <v>214</v>
      </c>
      <c r="L10" s="1" t="s">
        <v>214</v>
      </c>
      <c r="M10" s="1" t="s">
        <v>167</v>
      </c>
      <c r="N10" s="1" t="s">
        <v>167</v>
      </c>
      <c r="O10" s="1" t="s">
        <v>168</v>
      </c>
      <c r="P10" s="1" t="s">
        <v>169</v>
      </c>
      <c r="Q10" s="1" t="s">
        <v>170</v>
      </c>
      <c r="R10" s="1" t="s">
        <v>215</v>
      </c>
      <c r="S10" s="1" t="s">
        <v>172</v>
      </c>
      <c r="T10" s="1" t="s">
        <v>173</v>
      </c>
      <c r="U10" s="1" t="s">
        <v>174</v>
      </c>
      <c r="V10" s="1" t="s">
        <v>175</v>
      </c>
    </row>
    <row r="11" s="1" customFormat="1" spans="1:22">
      <c r="A11" s="3">
        <v>24121046390</v>
      </c>
      <c r="B11" s="1" t="s">
        <v>216</v>
      </c>
      <c r="C11" s="1" t="s">
        <v>217</v>
      </c>
      <c r="D11" s="1" t="s">
        <v>218</v>
      </c>
      <c r="E11" s="1" t="s">
        <v>74</v>
      </c>
      <c r="F11" s="1" t="s">
        <v>219</v>
      </c>
      <c r="G11" s="1" t="s">
        <v>163</v>
      </c>
      <c r="H11" s="1" t="s">
        <v>164</v>
      </c>
      <c r="I11" s="1" t="s">
        <v>220</v>
      </c>
      <c r="J11" s="1" t="s">
        <v>166</v>
      </c>
      <c r="K11" s="1" t="s">
        <v>220</v>
      </c>
      <c r="L11" s="1" t="s">
        <v>220</v>
      </c>
      <c r="M11" s="1" t="s">
        <v>167</v>
      </c>
      <c r="N11" s="1" t="s">
        <v>167</v>
      </c>
      <c r="O11" s="1" t="s">
        <v>168</v>
      </c>
      <c r="P11" s="1" t="s">
        <v>169</v>
      </c>
      <c r="Q11" s="1" t="s">
        <v>170</v>
      </c>
      <c r="R11" s="1" t="s">
        <v>221</v>
      </c>
      <c r="S11" s="1" t="s">
        <v>172</v>
      </c>
      <c r="T11" s="1" t="s">
        <v>173</v>
      </c>
      <c r="U11" s="1" t="s">
        <v>174</v>
      </c>
      <c r="V11" s="1" t="s">
        <v>175</v>
      </c>
    </row>
    <row r="12" s="1" customFormat="1" spans="1:22">
      <c r="A12" s="3">
        <v>24165903010</v>
      </c>
      <c r="B12" s="1" t="s">
        <v>219</v>
      </c>
      <c r="C12" s="1" t="s">
        <v>222</v>
      </c>
      <c r="D12" s="1" t="s">
        <v>223</v>
      </c>
      <c r="E12" s="1" t="s">
        <v>86</v>
      </c>
      <c r="F12" s="1" t="s">
        <v>219</v>
      </c>
      <c r="G12" s="1" t="s">
        <v>163</v>
      </c>
      <c r="H12" s="1" t="s">
        <v>164</v>
      </c>
      <c r="I12" s="1" t="s">
        <v>224</v>
      </c>
      <c r="J12" s="1" t="s">
        <v>166</v>
      </c>
      <c r="K12" s="1" t="s">
        <v>224</v>
      </c>
      <c r="L12" s="1" t="s">
        <v>224</v>
      </c>
      <c r="M12" s="1" t="s">
        <v>167</v>
      </c>
      <c r="N12" s="1" t="s">
        <v>167</v>
      </c>
      <c r="O12" s="1" t="s">
        <v>168</v>
      </c>
      <c r="P12" s="1" t="s">
        <v>169</v>
      </c>
      <c r="Q12" s="1" t="s">
        <v>170</v>
      </c>
      <c r="R12" s="1" t="s">
        <v>225</v>
      </c>
      <c r="S12" s="1" t="s">
        <v>172</v>
      </c>
      <c r="T12" s="1" t="s">
        <v>173</v>
      </c>
      <c r="U12" s="1" t="s">
        <v>174</v>
      </c>
      <c r="V12" s="1" t="s">
        <v>175</v>
      </c>
    </row>
    <row r="13" s="1" customFormat="1" spans="1:22">
      <c r="A13" s="3">
        <v>24165903011</v>
      </c>
      <c r="B13" s="1" t="s">
        <v>219</v>
      </c>
      <c r="C13" s="1" t="s">
        <v>226</v>
      </c>
      <c r="D13" s="1" t="s">
        <v>223</v>
      </c>
      <c r="E13" s="1" t="s">
        <v>83</v>
      </c>
      <c r="F13" s="1" t="s">
        <v>219</v>
      </c>
      <c r="G13" s="1" t="s">
        <v>163</v>
      </c>
      <c r="H13" s="1" t="s">
        <v>164</v>
      </c>
      <c r="I13" s="1" t="s">
        <v>227</v>
      </c>
      <c r="J13" s="1" t="s">
        <v>166</v>
      </c>
      <c r="K13" s="1" t="s">
        <v>227</v>
      </c>
      <c r="L13" s="1" t="s">
        <v>227</v>
      </c>
      <c r="M13" s="1" t="s">
        <v>167</v>
      </c>
      <c r="N13" s="1" t="s">
        <v>167</v>
      </c>
      <c r="O13" s="1" t="s">
        <v>168</v>
      </c>
      <c r="P13" s="1" t="s">
        <v>169</v>
      </c>
      <c r="Q13" s="1" t="s">
        <v>170</v>
      </c>
      <c r="R13" s="1" t="s">
        <v>228</v>
      </c>
      <c r="S13" s="1" t="s">
        <v>172</v>
      </c>
      <c r="T13" s="1" t="s">
        <v>173</v>
      </c>
      <c r="U13" s="1" t="s">
        <v>174</v>
      </c>
      <c r="V13" s="1" t="s">
        <v>175</v>
      </c>
    </row>
    <row r="14" s="1" customFormat="1" spans="1:22">
      <c r="A14" s="3">
        <v>999224179210362</v>
      </c>
      <c r="B14" s="1" t="s">
        <v>219</v>
      </c>
      <c r="C14" s="1" t="s">
        <v>229</v>
      </c>
      <c r="D14" s="1" t="s">
        <v>230</v>
      </c>
      <c r="E14" s="1" t="s">
        <v>231</v>
      </c>
      <c r="F14" s="1" t="s">
        <v>219</v>
      </c>
      <c r="G14" s="1" t="s">
        <v>163</v>
      </c>
      <c r="H14" s="1" t="s">
        <v>164</v>
      </c>
      <c r="I14" s="1" t="s">
        <v>232</v>
      </c>
      <c r="J14" s="1" t="s">
        <v>166</v>
      </c>
      <c r="K14" s="1" t="s">
        <v>232</v>
      </c>
      <c r="L14" s="1" t="s">
        <v>232</v>
      </c>
      <c r="M14" s="1" t="s">
        <v>167</v>
      </c>
      <c r="N14" s="1" t="s">
        <v>167</v>
      </c>
      <c r="O14" s="1" t="s">
        <v>168</v>
      </c>
      <c r="P14" s="1" t="s">
        <v>169</v>
      </c>
      <c r="Q14" s="1" t="s">
        <v>170</v>
      </c>
      <c r="R14" s="1" t="s">
        <v>233</v>
      </c>
      <c r="S14" s="1" t="s">
        <v>172</v>
      </c>
      <c r="T14" s="1" t="s">
        <v>173</v>
      </c>
      <c r="U14" s="1" t="s">
        <v>174</v>
      </c>
      <c r="V14" s="1" t="s">
        <v>175</v>
      </c>
    </row>
    <row r="15" s="1" customFormat="1" spans="1:22">
      <c r="A15" s="3">
        <v>999224181025121</v>
      </c>
      <c r="B15" s="1" t="s">
        <v>219</v>
      </c>
      <c r="C15" s="1" t="s">
        <v>234</v>
      </c>
      <c r="D15" s="1" t="s">
        <v>235</v>
      </c>
      <c r="E15" s="1" t="s">
        <v>103</v>
      </c>
      <c r="F15" s="1" t="s">
        <v>219</v>
      </c>
      <c r="G15" s="1" t="s">
        <v>163</v>
      </c>
      <c r="H15" s="1" t="s">
        <v>164</v>
      </c>
      <c r="I15" s="1" t="s">
        <v>236</v>
      </c>
      <c r="J15" s="1" t="s">
        <v>166</v>
      </c>
      <c r="K15" s="1" t="s">
        <v>236</v>
      </c>
      <c r="L15" s="1" t="s">
        <v>236</v>
      </c>
      <c r="M15" s="1" t="s">
        <v>167</v>
      </c>
      <c r="N15" s="1" t="s">
        <v>167</v>
      </c>
      <c r="O15" s="1" t="s">
        <v>168</v>
      </c>
      <c r="P15" s="1" t="s">
        <v>169</v>
      </c>
      <c r="Q15" s="1" t="s">
        <v>170</v>
      </c>
      <c r="R15" s="1" t="s">
        <v>237</v>
      </c>
      <c r="S15" s="1" t="s">
        <v>172</v>
      </c>
      <c r="T15" s="1" t="s">
        <v>173</v>
      </c>
      <c r="U15" s="1" t="s">
        <v>174</v>
      </c>
      <c r="V15" s="1" t="s">
        <v>175</v>
      </c>
    </row>
    <row r="16" s="1" customFormat="1" spans="1:22">
      <c r="A16" s="3">
        <v>999224188592064</v>
      </c>
      <c r="B16" s="1" t="s">
        <v>219</v>
      </c>
      <c r="C16" s="1" t="s">
        <v>238</v>
      </c>
      <c r="D16" s="1" t="s">
        <v>235</v>
      </c>
      <c r="E16" s="1" t="s">
        <v>119</v>
      </c>
      <c r="F16" s="1" t="s">
        <v>219</v>
      </c>
      <c r="G16" s="1" t="s">
        <v>163</v>
      </c>
      <c r="H16" s="1" t="s">
        <v>164</v>
      </c>
      <c r="I16" s="1" t="s">
        <v>239</v>
      </c>
      <c r="J16" s="1" t="s">
        <v>166</v>
      </c>
      <c r="K16" s="1" t="s">
        <v>239</v>
      </c>
      <c r="L16" s="1" t="s">
        <v>239</v>
      </c>
      <c r="M16" s="1" t="s">
        <v>167</v>
      </c>
      <c r="N16" s="1" t="s">
        <v>167</v>
      </c>
      <c r="O16" s="1" t="s">
        <v>168</v>
      </c>
      <c r="P16" s="1" t="s">
        <v>169</v>
      </c>
      <c r="Q16" s="1" t="s">
        <v>170</v>
      </c>
      <c r="R16" s="1" t="s">
        <v>240</v>
      </c>
      <c r="S16" s="1" t="s">
        <v>172</v>
      </c>
      <c r="T16" s="1" t="s">
        <v>173</v>
      </c>
      <c r="U16" s="1" t="s">
        <v>174</v>
      </c>
      <c r="V16" s="1" t="s">
        <v>175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2023-06-01T01:36:16Z</dcterms:created>
  <dcterms:modified xsi:type="dcterms:W3CDTF">2023-06-01T02:04:17Z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44B588128F38475EAF79A91D50804065_12</vt:lpwstr>
  </property>
  <property fmtid="{D5CDD505-2E9C-101B-9397-08002B2CF9AE}" pid="3" name="KSOProductBuildVer">
    <vt:lpwstr>2052-11.1.0.14309</vt:lpwstr>
  </property>
</Properties>
</file>