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<sst xmlns="http://schemas.openxmlformats.org/spreadsheetml/2006/main" count="121" uniqueCount="89">
  <si>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</si>
  <si>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</si>
  <si>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</si>
  <si>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</si>
  <si>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</si>
  <si>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</si>
  <si>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</si>
  <si>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</si>
  <si>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</si>
  <si>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</si>
  <si>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</si>
  <si>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</si>
  <si>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</si>
  <si>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</si>
  <si>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</si>
  <si>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</si>
  <si>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</si>
  <si>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</si>
  <si>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</si>
  <si>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</si>
  <si>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</si>
  <si>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</si>
  <si>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</si>
  <si>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</si>
  <si>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</si>
  <si>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999224099548350	</t>
  </si>
  <si>
    <t>Ctrip</t>
  </si>
  <si>
    <t>正常</t>
  </si>
  <si>
    <t>[香港]香港金域假日酒店(Holiday Inn Golden Mile)(105479945)</t>
  </si>
  <si>
    <t>高级房&lt;至多8间&gt;&lt;2人入住&gt;</t>
  </si>
  <si>
    <t>CNY</t>
  </si>
  <si>
    <t>ZHAO/XINTONG</t>
  </si>
  <si>
    <t>CA13744230601CNY</t>
  </si>
  <si>
    <t>未提现</t>
  </si>
  <si>
    <t>携程开票</t>
  </si>
  <si>
    <t xml:space="preserve">3356525	</t>
  </si>
  <si>
    <t xml:space="preserve">3097754	</t>
  </si>
  <si>
    <t xml:space="preserve">999224161183077	</t>
  </si>
  <si>
    <t>[长沙]长沙高铁南站智选假日酒店(80895276)</t>
  </si>
  <si>
    <t>标准大床房&lt;2人入住&gt;</t>
  </si>
  <si>
    <t>林伟成</t>
  </si>
  <si>
    <t xml:space="preserve">3377512	</t>
  </si>
  <si>
    <t xml:space="preserve">1913	</t>
  </si>
  <si>
    <t>，</t>
  </si>
  <si>
    <t>1894 CNY</t>
  </si>
  <si>
    <t>A230601093336481</t>
  </si>
  <si>
    <t>总计：1894元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</si>
  <si>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</si>
  <si>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</si>
  <si>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</si>
  <si>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</si>
  <si>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</si>
  <si>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</si>
  <si>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</si>
  <si>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</si>
  <si>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</si>
  <si>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</si>
  <si>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</si>
  <si>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</si>
  <si>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</si>
  <si>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</si>
  <si>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</si>
  <si>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</si>
  <si>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</si>
  <si>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</si>
  <si>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</si>
  <si>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2023-05-15</t>
  </si>
  <si>
    <t>3377512</t>
  </si>
  <si>
    <t>长沙高铁南站智选假日酒店</t>
  </si>
  <si>
    <t>2023-05-16</t>
  </si>
  <si>
    <t>2023-05-17</t>
  </si>
  <si>
    <t>退房日月结</t>
  </si>
  <si>
    <t>318.00</t>
  </si>
  <si>
    <t>RMB</t>
  </si>
  <si>
    <t>0</t>
  </si>
  <si>
    <t>0.00</t>
  </si>
  <si>
    <t>携程汇登国内直连</t>
  </si>
  <si>
    <t>01.011264</t>
  </si>
  <si>
    <t>2023-05-15 20:49:48</t>
  </si>
  <si>
    <t>否</t>
  </si>
  <si>
    <t>广州汇登信息科技有限公司</t>
  </si>
  <si>
    <t>直连</t>
  </si>
  <si>
    <t>中国</t>
  </si>
  <si>
    <t>2023-05-11</t>
  </si>
  <si>
    <t>3356525</t>
  </si>
  <si>
    <t>香港金域假日酒店</t>
  </si>
  <si>
    <t>ZHAO XINTONG</t>
  </si>
  <si>
    <t>1576.00</t>
  </si>
  <si>
    <t>2023-05-11 18:29:02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</si>
</sst>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45061</v>
      </c>
      <c r="G2" s="6">
        <v>45063</v>
      </c>
      <c r="H2" s="4">
        <v>1</v>
      </c>
      <c r="I2" s="4">
        <v>2</v>
      </c>
      <c r="J2" s="4">
        <v>2</v>
      </c>
      <c r="K2" s="4" t="s">
        <v>30</v>
      </c>
      <c r="L2" s="4">
        <v>1576</v>
      </c>
      <c r="M2" s="4">
        <v>1576</v>
      </c>
      <c r="N2" s="4" t="s">
        <v>31</v>
      </c>
      <c r="O2" s="4" t="s">
        <v>32</v>
      </c>
      <c r="P2" s="4" t="s">
        <v>33</v>
      </c>
      <c r="Q2" s="4">
        <v>0</v>
      </c>
      <c r="R2" s="7">
        <v>45057</v>
      </c>
      <c r="S2" s="6">
        <v>45078</v>
      </c>
      <c r="T2" s="4" t="s">
        <v>34</v>
      </c>
      <c r="U2" s="4">
        <v>1576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45062</v>
      </c>
      <c r="G3" s="6">
        <v>45063</v>
      </c>
      <c r="H3" s="4">
        <v>1</v>
      </c>
      <c r="I3" s="4">
        <v>1</v>
      </c>
      <c r="J3" s="4">
        <v>1</v>
      </c>
      <c r="K3" s="4" t="s">
        <v>30</v>
      </c>
      <c r="L3" s="4">
        <v>318</v>
      </c>
      <c r="M3" s="4">
        <v>318</v>
      </c>
      <c r="N3" s="4" t="s">
        <v>40</v>
      </c>
      <c r="O3" s="4" t="s">
        <v>32</v>
      </c>
      <c r="P3" s="4" t="s">
        <v>33</v>
      </c>
      <c r="Q3" s="4">
        <v>0</v>
      </c>
      <c r="R3" s="7">
        <v>45061</v>
      </c>
      <c r="S3" s="6">
        <v>45078</v>
      </c>
      <c r="T3" s="4" t="s">
        <v>34</v>
      </c>
      <c r="U3" s="4">
        <v>318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999224099548350</v>
      </c>
      <c r="B2" s="6">
        <v>45061</v>
      </c>
      <c r="C2" s="6">
        <v>45063</v>
      </c>
      <c r="D2" s="4">
        <v>1576</v>
      </c>
      <c r="E2" s="4" t="str">
        <f>VLOOKUP(A2,HOP!A:L,12,0)</f>
        <v>1576.00</v>
      </c>
      <c r="F2" s="4" t="str">
        <f>VLOOKUP(A2,HOP!A:C,3,0)</f>
        <v>3356525</v>
      </c>
      <c r="G2" s="4">
        <f>D2-E2</f>
        <v>0</v>
      </c>
      <c r="H2" s="4" t="str">
        <f>$H$1&amp;F2</f>
        <v>，3356525</v>
      </c>
      <c r="I2" s="4" t="str">
        <f>VLOOKUP(A2,HOP!A:U,21,0)</f>
        <v>直连</v>
      </c>
    </row>
    <row r="3" s="4" customFormat="1" spans="1:9">
      <c r="A3" s="5">
        <v>999224161183077</v>
      </c>
      <c r="B3" s="6">
        <v>45062</v>
      </c>
      <c r="C3" s="6">
        <v>45063</v>
      </c>
      <c r="D3" s="4">
        <v>318</v>
      </c>
      <c r="E3" s="4" t="str">
        <f>VLOOKUP(A3,HOP!A:L,12,0)</f>
        <v>318.00</v>
      </c>
      <c r="F3" s="4" t="str">
        <f>VLOOKUP(A3,HOP!A:C,3,0)</f>
        <v>3377512</v>
      </c>
      <c r="G3" s="4">
        <f>D3-E3</f>
        <v>0</v>
      </c>
      <c r="H3" s="4" t="str">
        <f>$H$1&amp;F3</f>
        <v>，3377512</v>
      </c>
      <c r="I3" s="4" t="str">
        <f>VLOOKUP(A3,HOP!A:U,21,0)</f>
        <v>直连</v>
      </c>
    </row>
    <row r="5" spans="4:4">
      <c r="D5" s="4">
        <f>SUM(D2:D4)</f>
        <v>1894</v>
      </c>
    </row>
    <row r="7" spans="4:4">
      <c r="D7" s="4" t="s">
        <v>44</v>
      </c>
    </row>
    <row r="11" spans="1:1">
      <c r="A11" s="4" t="s">
        <v>45</v>
      </c>
    </row>
    <row r="12" spans="1:1">
      <c r="A12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J27" sqref="J27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999224161183077</v>
      </c>
      <c r="B2" s="1" t="s">
        <v>66</v>
      </c>
      <c r="C2" s="1" t="s">
        <v>67</v>
      </c>
      <c r="D2" s="1" t="s">
        <v>68</v>
      </c>
      <c r="E2" s="1" t="s">
        <v>40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  <row r="3" s="1" customFormat="1" spans="1:22">
      <c r="A3" s="3">
        <v>999224099548350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66</v>
      </c>
      <c r="G3" s="1" t="s">
        <v>70</v>
      </c>
      <c r="H3" s="1" t="s">
        <v>71</v>
      </c>
      <c r="I3" s="1" t="s">
        <v>87</v>
      </c>
      <c r="J3" s="1" t="s">
        <v>73</v>
      </c>
      <c r="K3" s="1" t="s">
        <v>87</v>
      </c>
      <c r="L3" s="1" t="s">
        <v>87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77</v>
      </c>
      <c r="R3" s="1" t="s">
        <v>88</v>
      </c>
      <c r="S3" s="1" t="s">
        <v>79</v>
      </c>
      <c r="T3" s="1" t="s">
        <v>80</v>
      </c>
      <c r="U3" s="1" t="s">
        <v>81</v>
      </c>
      <c r="V3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2023-06-01T01:20:08Z</dcterms:created>
  <dcterms:modified xsi:type="dcterms:W3CDTF">2023-06-01T01:35:37Z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CD2DE6A4E97B44B3BFE52C6D659B4728_12</vt:lpwstr>
  </property>
  <property fmtid="{D5CDD505-2E9C-101B-9397-08002B2CF9AE}" pid="3" name="KSOProductBuildVer">
    <vt:lpwstr>2052-11.1.0.14309</vt:lpwstr>
  </property>
</Properties>
</file>