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对账!$A$1:$X$11</definedName>
  </definedNames>
  <calcPr calcId="144525"/>
</workbook>
</file>

<file path=xl/sharedStrings.xml><?xml version="1.0" encoding="utf-8"?>
<sst xmlns="http://schemas.openxmlformats.org/spreadsheetml/2006/main" count="387" uniqueCount="185">
  <si>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</si>
  <si>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</si>
  <si>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</si>
  <si>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</si>
  <si>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</si>
  <si>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</si>
  <si>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</si>
  <si>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</si>
  <si>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</si>
  <si>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</si>
  <si>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</si>
  <si>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</si>
  <si>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</si>
  <si>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</si>
  <si>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</si>
  <si>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</si>
  <si>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</si>
  <si>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</si>
  <si>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</si>
  <si>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</si>
  <si>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</si>
  <si>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</si>
  <si>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</si>
  <si>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</si>
  <si>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</si>
  <si>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999223459590005	</t>
  </si>
  <si>
    <t>Ctrip</t>
  </si>
  <si>
    <t>正常</t>
  </si>
  <si>
    <t>[釜山]釜山乐华兹酒店(Lavalse Hotel Busan)(44791845)</t>
  </si>
  <si>
    <t>标准海景双床房&lt;2人入住&gt;&lt;不退款&gt;</t>
  </si>
  <si>
    <t>USD</t>
  </si>
  <si>
    <t>PENG/YIMING,SHEN/YAN</t>
  </si>
  <si>
    <t>CA5326230601USD</t>
  </si>
  <si>
    <t>未提现</t>
  </si>
  <si>
    <t>携程开票</t>
  </si>
  <si>
    <t xml:space="preserve">3192326	</t>
  </si>
  <si>
    <t xml:space="preserve">	</t>
  </si>
  <si>
    <t xml:space="preserve">999224115828411	</t>
  </si>
  <si>
    <t>[马巴拉卡特]美多利娱乐场酒店(Midori Clark Hotel and Casino)(37206351)</t>
  </si>
  <si>
    <t>高级房&lt;2人入住&gt;&lt;不退款&gt;&lt;早餐&gt;</t>
  </si>
  <si>
    <t>pesebre/sheree joyce marie ordenante</t>
  </si>
  <si>
    <t xml:space="preserve">3360845	</t>
  </si>
  <si>
    <t xml:space="preserve">160317	</t>
  </si>
  <si>
    <t xml:space="preserve">999224266697699	</t>
  </si>
  <si>
    <t>[釜山]瓦尔瑟酒店(Lavalse Hotel)(44791845)</t>
  </si>
  <si>
    <t>WOO/SANGHEE</t>
  </si>
  <si>
    <t xml:space="preserve">3389413	</t>
  </si>
  <si>
    <t xml:space="preserve">999224422396983	</t>
  </si>
  <si>
    <t>[八打灵再也]皇家朱兰白沙罗酒店(Royale Chulan Damansara)(37225853)</t>
  </si>
  <si>
    <t>高级房&lt;2人入住&gt;&lt;不退款&gt;</t>
  </si>
  <si>
    <t>SALLEH/AZRUL</t>
  </si>
  <si>
    <t xml:space="preserve">3423613	</t>
  </si>
  <si>
    <t xml:space="preserve">619301	</t>
  </si>
  <si>
    <t xml:space="preserve">999224425208982	</t>
  </si>
  <si>
    <t>ISMAIL/INTAN NABILA</t>
  </si>
  <si>
    <t xml:space="preserve">3424246	</t>
  </si>
  <si>
    <t xml:space="preserve">619352	</t>
  </si>
  <si>
    <t xml:space="preserve">999224442097838	</t>
  </si>
  <si>
    <t>[曼谷]客莱福雅秀酒店 - SHA Extra Plus 认证(Hotel Clover Asoke - Sha Extra Plus)(48056229)</t>
  </si>
  <si>
    <t>经典房&lt;2人入住&gt;&lt;不退款&gt;</t>
  </si>
  <si>
    <t>DONG/ZHEN XIA</t>
  </si>
  <si>
    <t xml:space="preserve">3428095	</t>
  </si>
  <si>
    <t xml:space="preserve">16839445	</t>
  </si>
  <si>
    <t xml:space="preserve">999224448425427	</t>
  </si>
  <si>
    <t>[曼谷]素坤逸S33精品酒店(S33 Compact Sukhumvit Hotel)(37225655)</t>
  </si>
  <si>
    <t>高级双人房 (S)&lt;2人入住&gt;&lt;不退款&gt;&lt;早餐&gt;</t>
  </si>
  <si>
    <t>ZHUANG/TINGTING</t>
  </si>
  <si>
    <t xml:space="preserve">3430237	</t>
  </si>
  <si>
    <t xml:space="preserve">-17157930	</t>
  </si>
  <si>
    <t xml:space="preserve">999224448808868	</t>
  </si>
  <si>
    <t>[曼谷]曼谷亚洲酒店(Asia Hotel Bangkok)(37200463)</t>
  </si>
  <si>
    <t>ASWANETMANEE/PANADDA</t>
  </si>
  <si>
    <t xml:space="preserve">3430388	</t>
  </si>
  <si>
    <t xml:space="preserve">-17136312	</t>
  </si>
  <si>
    <t xml:space="preserve">999224452092387	</t>
  </si>
  <si>
    <t>[曼谷]Quarter 拉普罗酒店 - UHG(The Quarter Ladprao by Uhg)(39650633)</t>
  </si>
  <si>
    <t>高级特大床房&lt;2人入住&gt;&lt;不退款&gt;</t>
  </si>
  <si>
    <t>kamoljaroensansuk/punyanut</t>
  </si>
  <si>
    <t xml:space="preserve">3431348	</t>
  </si>
  <si>
    <t xml:space="preserve">-17267247	</t>
  </si>
  <si>
    <t xml:space="preserve">999224456458243	</t>
  </si>
  <si>
    <t>[普吉岛]玛雅普吉岛机场酒店(Maya Phuket Airport Hotel - Sha Extra Plus)(37209400)</t>
  </si>
  <si>
    <t>豪华房（双人床或双床）&lt;2人入住&gt;&lt;不退款&gt;</t>
  </si>
  <si>
    <t>SIANGSAI/PARICHAT</t>
  </si>
  <si>
    <t xml:space="preserve">3433051	</t>
  </si>
  <si>
    <t xml:space="preserve">20230528-500876-1203811506	</t>
  </si>
  <si>
    <t>,</t>
  </si>
  <si>
    <t xml:space="preserve">  USD 689</t>
  </si>
  <si>
    <t>A230601094645911</t>
  </si>
  <si>
    <t>A230601094846911</t>
  </si>
  <si>
    <t>USD / HKD 当前参考汇率: 7.83158</t>
  </si>
  <si>
    <t>总计：689 USD/
5395.96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</si>
  <si>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</si>
  <si>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</si>
  <si>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</si>
  <si>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</si>
  <si>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</si>
  <si>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</si>
  <si>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</si>
  <si>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</si>
  <si>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</si>
  <si>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</si>
  <si>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</si>
  <si>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</si>
  <si>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</si>
  <si>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</si>
  <si>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</si>
  <si>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</si>
  <si>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</si>
  <si>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</si>
  <si>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</si>
  <si>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2023-04-02</t>
  </si>
  <si>
    <t>3192326</t>
  </si>
  <si>
    <t>拉瓦尔斯酒店</t>
  </si>
  <si>
    <t>PENG YIMING,SHEN YAN</t>
  </si>
  <si>
    <t>2023-05-28</t>
  </si>
  <si>
    <t>2023-05-29</t>
  </si>
  <si>
    <t>退房日周结</t>
  </si>
  <si>
    <t>730.73</t>
  </si>
  <si>
    <t>106.00</t>
  </si>
  <si>
    <t>0</t>
  </si>
  <si>
    <t>0.00</t>
  </si>
  <si>
    <t>携程盛景国际直连</t>
  </si>
  <si>
    <t>01.010677</t>
  </si>
  <si>
    <t>2023-04-03 08:11:23</t>
  </si>
  <si>
    <t>否</t>
  </si>
  <si>
    <t>汇智国际旅游发展有限公司</t>
  </si>
  <si>
    <t>直采</t>
  </si>
  <si>
    <t>韩国</t>
  </si>
  <si>
    <t>2023-05-12</t>
  </si>
  <si>
    <t>3360845</t>
  </si>
  <si>
    <t>美多利娱乐场酒店</t>
  </si>
  <si>
    <t>pesebre sheree joyce marie ordenante</t>
  </si>
  <si>
    <t>801.18</t>
  </si>
  <si>
    <t>115.00</t>
  </si>
  <si>
    <t>2023-05-13 02:49:05</t>
  </si>
  <si>
    <t>菲律宾</t>
  </si>
  <si>
    <t>2023-05-18</t>
  </si>
  <si>
    <t>3389413</t>
  </si>
  <si>
    <t>WOO SANGHEE</t>
  </si>
  <si>
    <t>589.21</t>
  </si>
  <si>
    <t>84.00</t>
  </si>
  <si>
    <t>2023-05-19 15:09:08</t>
  </si>
  <si>
    <t>2023-05-26</t>
  </si>
  <si>
    <t>3423613</t>
  </si>
  <si>
    <t>吉隆坡白沙罗皇家朱兰酒店</t>
  </si>
  <si>
    <t>SALLEH AZRUL</t>
  </si>
  <si>
    <t>340.56</t>
  </si>
  <si>
    <t>48.00</t>
  </si>
  <si>
    <t>2023-05-26 17:14:28</t>
  </si>
  <si>
    <t>马来西亚</t>
  </si>
  <si>
    <t>3424246</t>
  </si>
  <si>
    <t>ISMAIL INTAN NABILA</t>
  </si>
  <si>
    <t>2023-05-27 09:40:26</t>
  </si>
  <si>
    <t>2023-05-27</t>
  </si>
  <si>
    <t>3428095</t>
  </si>
  <si>
    <t>客莱福雅秀酒店 (政府卫生认证)</t>
  </si>
  <si>
    <t>DONG ZHEN XIA</t>
  </si>
  <si>
    <t>949.40</t>
  </si>
  <si>
    <t>134.00</t>
  </si>
  <si>
    <t>2023-05-27 17:37:32</t>
  </si>
  <si>
    <t>直连</t>
  </si>
  <si>
    <t>泰国</t>
  </si>
  <si>
    <t>3430237</t>
  </si>
  <si>
    <t>素坤逸S33精品酒店</t>
  </si>
  <si>
    <t>ZHUANG TINGTING</t>
  </si>
  <si>
    <t>262.11</t>
  </si>
  <si>
    <t>37.00</t>
  </si>
  <si>
    <t>2023-05-28 08:06:20</t>
  </si>
  <si>
    <t>3430388</t>
  </si>
  <si>
    <t>曼谷亚洲酒店</t>
  </si>
  <si>
    <t>ASWANETMANEE PANADDA</t>
  </si>
  <si>
    <t>255.03</t>
  </si>
  <si>
    <t>36.00</t>
  </si>
  <si>
    <t>2023-05-28 07:09:30</t>
  </si>
  <si>
    <t>3431348</t>
  </si>
  <si>
    <t>Quarter 拉普罗酒店 - UHG</t>
  </si>
  <si>
    <t>kamoljaroensansuk punyanut</t>
  </si>
  <si>
    <t>311.70</t>
  </si>
  <si>
    <t>44.00</t>
  </si>
  <si>
    <t>2023-05-28 13:30:10</t>
  </si>
  <si>
    <t>3433051</t>
  </si>
  <si>
    <t>玛雅普吉岛机场酒店(SHA Plus+)</t>
  </si>
  <si>
    <t>SIANGSAI PARICHAT</t>
  </si>
  <si>
    <t>2023-05-28 21:14:29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</si>
</sst>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0" fontId="3" fillId="0" borderId="0" xfId="0" applyFont="1" applyFill="1" applyAlignment="1">
      <alignment vertical="center" wrapText="1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20</xdr:row>
      <xdr:rowOff>0</xdr:rowOff>
    </xdr:from>
    <xdr:to>
      <xdr:col>13</xdr:col>
      <xdr:colOff>243840</xdr:colOff>
      <xdr:row>45</xdr:row>
      <xdr:rowOff>106680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743200"/>
          <a:ext cx="9464040" cy="46786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A1" sqref="$A1:$XFD1048576"/>
    </sheetView>
  </sheetViews>
  <sheetFormatPr defaultColWidth="10" defaultRowHeight="14.4"/>
  <cols>
    <col min="1" max="16384" width="10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45074</v>
      </c>
      <c r="G2" s="6">
        <v>45075</v>
      </c>
      <c r="H2" s="4">
        <v>1</v>
      </c>
      <c r="I2" s="4">
        <v>1</v>
      </c>
      <c r="J2" s="4">
        <v>1</v>
      </c>
      <c r="K2" s="4" t="s">
        <v>30</v>
      </c>
      <c r="L2" s="4">
        <v>106</v>
      </c>
      <c r="M2" s="4">
        <v>106</v>
      </c>
      <c r="N2" s="4" t="s">
        <v>31</v>
      </c>
      <c r="O2" s="4" t="s">
        <v>32</v>
      </c>
      <c r="P2" s="4" t="s">
        <v>33</v>
      </c>
      <c r="Q2" s="4">
        <v>0</v>
      </c>
      <c r="R2" s="8">
        <v>45018</v>
      </c>
      <c r="S2" s="6">
        <v>45078</v>
      </c>
      <c r="T2" s="4" t="s">
        <v>34</v>
      </c>
      <c r="U2" s="4">
        <v>106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45074</v>
      </c>
      <c r="G3" s="6">
        <v>45075</v>
      </c>
      <c r="H3" s="4">
        <v>1</v>
      </c>
      <c r="I3" s="4">
        <v>1</v>
      </c>
      <c r="J3" s="4">
        <v>1</v>
      </c>
      <c r="K3" s="4" t="s">
        <v>30</v>
      </c>
      <c r="L3" s="4">
        <v>115</v>
      </c>
      <c r="M3" s="4">
        <v>115</v>
      </c>
      <c r="N3" s="4" t="s">
        <v>40</v>
      </c>
      <c r="O3" s="4" t="s">
        <v>32</v>
      </c>
      <c r="P3" s="4" t="s">
        <v>33</v>
      </c>
      <c r="Q3" s="4">
        <v>0</v>
      </c>
      <c r="R3" s="8">
        <v>45058</v>
      </c>
      <c r="S3" s="6">
        <v>45078</v>
      </c>
      <c r="T3" s="4" t="s">
        <v>34</v>
      </c>
      <c r="U3" s="4">
        <v>115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29</v>
      </c>
      <c r="F4" s="6">
        <v>45074</v>
      </c>
      <c r="G4" s="6">
        <v>45075</v>
      </c>
      <c r="H4" s="4">
        <v>1</v>
      </c>
      <c r="I4" s="4">
        <v>1</v>
      </c>
      <c r="J4" s="4">
        <v>1</v>
      </c>
      <c r="K4" s="4" t="s">
        <v>30</v>
      </c>
      <c r="L4" s="4">
        <v>84</v>
      </c>
      <c r="M4" s="4">
        <v>84</v>
      </c>
      <c r="N4" s="4" t="s">
        <v>45</v>
      </c>
      <c r="O4" s="4" t="s">
        <v>32</v>
      </c>
      <c r="P4" s="4" t="s">
        <v>33</v>
      </c>
      <c r="Q4" s="4">
        <v>0</v>
      </c>
      <c r="R4" s="8">
        <v>45064</v>
      </c>
      <c r="S4" s="6">
        <v>45078</v>
      </c>
      <c r="T4" s="4" t="s">
        <v>34</v>
      </c>
      <c r="U4" s="4">
        <v>84</v>
      </c>
      <c r="V4" s="4">
        <v>0</v>
      </c>
      <c r="W4" s="4">
        <v>0</v>
      </c>
      <c r="X4" s="4" t="s">
        <v>46</v>
      </c>
      <c r="Y4" s="4" t="s">
        <v>36</v>
      </c>
    </row>
    <row r="5" s="4" customFormat="1" spans="1:25">
      <c r="A5" s="4" t="s">
        <v>47</v>
      </c>
      <c r="B5" s="4" t="s">
        <v>26</v>
      </c>
      <c r="C5" s="4" t="s">
        <v>27</v>
      </c>
      <c r="D5" s="4" t="s">
        <v>48</v>
      </c>
      <c r="E5" s="4" t="s">
        <v>49</v>
      </c>
      <c r="F5" s="6">
        <v>45074</v>
      </c>
      <c r="G5" s="6">
        <v>45075</v>
      </c>
      <c r="H5" s="4">
        <v>1</v>
      </c>
      <c r="I5" s="4">
        <v>1</v>
      </c>
      <c r="J5" s="4">
        <v>1</v>
      </c>
      <c r="K5" s="4" t="s">
        <v>30</v>
      </c>
      <c r="L5" s="4">
        <v>48</v>
      </c>
      <c r="M5" s="4">
        <v>48</v>
      </c>
      <c r="N5" s="4" t="s">
        <v>50</v>
      </c>
      <c r="O5" s="4" t="s">
        <v>32</v>
      </c>
      <c r="P5" s="4" t="s">
        <v>33</v>
      </c>
      <c r="Q5" s="4">
        <v>0</v>
      </c>
      <c r="R5" s="8">
        <v>45072</v>
      </c>
      <c r="S5" s="6">
        <v>45078</v>
      </c>
      <c r="T5" s="4" t="s">
        <v>34</v>
      </c>
      <c r="U5" s="4">
        <v>48</v>
      </c>
      <c r="V5" s="4">
        <v>0</v>
      </c>
      <c r="W5" s="4">
        <v>0</v>
      </c>
      <c r="X5" s="4" t="s">
        <v>51</v>
      </c>
      <c r="Y5" s="4" t="s">
        <v>52</v>
      </c>
    </row>
    <row r="6" s="4" customFormat="1" spans="1:25">
      <c r="A6" s="4" t="s">
        <v>53</v>
      </c>
      <c r="B6" s="4" t="s">
        <v>26</v>
      </c>
      <c r="C6" s="4" t="s">
        <v>27</v>
      </c>
      <c r="D6" s="4" t="s">
        <v>48</v>
      </c>
      <c r="E6" s="4" t="s">
        <v>49</v>
      </c>
      <c r="F6" s="6">
        <v>45074</v>
      </c>
      <c r="G6" s="6">
        <v>45075</v>
      </c>
      <c r="H6" s="4">
        <v>1</v>
      </c>
      <c r="I6" s="4">
        <v>1</v>
      </c>
      <c r="J6" s="4">
        <v>1</v>
      </c>
      <c r="K6" s="4" t="s">
        <v>30</v>
      </c>
      <c r="L6" s="4">
        <v>48</v>
      </c>
      <c r="M6" s="4">
        <v>48</v>
      </c>
      <c r="N6" s="4" t="s">
        <v>54</v>
      </c>
      <c r="O6" s="4" t="s">
        <v>32</v>
      </c>
      <c r="P6" s="4" t="s">
        <v>33</v>
      </c>
      <c r="Q6" s="4">
        <v>0</v>
      </c>
      <c r="R6" s="8">
        <v>45072</v>
      </c>
      <c r="S6" s="6">
        <v>45078</v>
      </c>
      <c r="T6" s="4" t="s">
        <v>34</v>
      </c>
      <c r="U6" s="4">
        <v>48</v>
      </c>
      <c r="V6" s="4">
        <v>0</v>
      </c>
      <c r="W6" s="4">
        <v>0</v>
      </c>
      <c r="X6" s="4" t="s">
        <v>55</v>
      </c>
      <c r="Y6" s="4" t="s">
        <v>56</v>
      </c>
    </row>
    <row r="7" s="4" customFormat="1" spans="1:25">
      <c r="A7" s="4" t="s">
        <v>57</v>
      </c>
      <c r="B7" s="4" t="s">
        <v>26</v>
      </c>
      <c r="C7" s="4" t="s">
        <v>27</v>
      </c>
      <c r="D7" s="4" t="s">
        <v>58</v>
      </c>
      <c r="E7" s="4" t="s">
        <v>59</v>
      </c>
      <c r="F7" s="6">
        <v>45073</v>
      </c>
      <c r="G7" s="6">
        <v>45075</v>
      </c>
      <c r="H7" s="4">
        <v>1</v>
      </c>
      <c r="I7" s="4">
        <v>2</v>
      </c>
      <c r="J7" s="4">
        <v>2</v>
      </c>
      <c r="K7" s="4" t="s">
        <v>30</v>
      </c>
      <c r="L7" s="4">
        <v>134</v>
      </c>
      <c r="M7" s="4">
        <v>134</v>
      </c>
      <c r="N7" s="4" t="s">
        <v>60</v>
      </c>
      <c r="O7" s="4" t="s">
        <v>32</v>
      </c>
      <c r="P7" s="4" t="s">
        <v>33</v>
      </c>
      <c r="Q7" s="4">
        <v>0</v>
      </c>
      <c r="R7" s="8">
        <v>45073</v>
      </c>
      <c r="S7" s="6">
        <v>45078</v>
      </c>
      <c r="T7" s="4" t="s">
        <v>34</v>
      </c>
      <c r="U7" s="4">
        <v>134</v>
      </c>
      <c r="V7" s="4">
        <v>0</v>
      </c>
      <c r="W7" s="4">
        <v>0</v>
      </c>
      <c r="X7" s="4" t="s">
        <v>61</v>
      </c>
      <c r="Y7" s="4" t="s">
        <v>62</v>
      </c>
    </row>
    <row r="8" s="4" customFormat="1" spans="1:25">
      <c r="A8" s="4" t="s">
        <v>63</v>
      </c>
      <c r="B8" s="4" t="s">
        <v>26</v>
      </c>
      <c r="C8" s="4" t="s">
        <v>27</v>
      </c>
      <c r="D8" s="4" t="s">
        <v>64</v>
      </c>
      <c r="E8" s="4" t="s">
        <v>65</v>
      </c>
      <c r="F8" s="6">
        <v>45074</v>
      </c>
      <c r="G8" s="6">
        <v>45075</v>
      </c>
      <c r="H8" s="4">
        <v>1</v>
      </c>
      <c r="I8" s="4">
        <v>1</v>
      </c>
      <c r="J8" s="4">
        <v>1</v>
      </c>
      <c r="K8" s="4" t="s">
        <v>30</v>
      </c>
      <c r="L8" s="4">
        <v>37</v>
      </c>
      <c r="M8" s="4">
        <v>37</v>
      </c>
      <c r="N8" s="4" t="s">
        <v>66</v>
      </c>
      <c r="O8" s="4" t="s">
        <v>32</v>
      </c>
      <c r="P8" s="4" t="s">
        <v>33</v>
      </c>
      <c r="Q8" s="4">
        <v>0</v>
      </c>
      <c r="R8" s="8">
        <v>45074</v>
      </c>
      <c r="S8" s="6">
        <v>45078</v>
      </c>
      <c r="T8" s="4" t="s">
        <v>34</v>
      </c>
      <c r="U8" s="4">
        <v>37</v>
      </c>
      <c r="V8" s="4">
        <v>0</v>
      </c>
      <c r="W8" s="4">
        <v>0</v>
      </c>
      <c r="X8" s="4" t="s">
        <v>67</v>
      </c>
      <c r="Y8" s="4" t="s">
        <v>68</v>
      </c>
    </row>
    <row r="9" s="4" customFormat="1" spans="1:25">
      <c r="A9" s="4" t="s">
        <v>69</v>
      </c>
      <c r="B9" s="4" t="s">
        <v>26</v>
      </c>
      <c r="C9" s="4" t="s">
        <v>27</v>
      </c>
      <c r="D9" s="4" t="s">
        <v>70</v>
      </c>
      <c r="E9" s="4" t="s">
        <v>49</v>
      </c>
      <c r="F9" s="6">
        <v>45074</v>
      </c>
      <c r="G9" s="6">
        <v>45075</v>
      </c>
      <c r="H9" s="4">
        <v>1</v>
      </c>
      <c r="I9" s="4">
        <v>1</v>
      </c>
      <c r="J9" s="4">
        <v>1</v>
      </c>
      <c r="K9" s="4" t="s">
        <v>30</v>
      </c>
      <c r="L9" s="4">
        <v>36</v>
      </c>
      <c r="M9" s="4">
        <v>36</v>
      </c>
      <c r="N9" s="4" t="s">
        <v>71</v>
      </c>
      <c r="O9" s="4" t="s">
        <v>32</v>
      </c>
      <c r="P9" s="4" t="s">
        <v>33</v>
      </c>
      <c r="Q9" s="4">
        <v>0</v>
      </c>
      <c r="R9" s="8">
        <v>45074</v>
      </c>
      <c r="S9" s="6">
        <v>45078</v>
      </c>
      <c r="T9" s="4" t="s">
        <v>34</v>
      </c>
      <c r="U9" s="4">
        <v>36</v>
      </c>
      <c r="V9" s="4">
        <v>0</v>
      </c>
      <c r="W9" s="4">
        <v>0</v>
      </c>
      <c r="X9" s="4" t="s">
        <v>72</v>
      </c>
      <c r="Y9" s="4" t="s">
        <v>73</v>
      </c>
    </row>
    <row r="10" s="4" customFormat="1" spans="1:25">
      <c r="A10" s="4" t="s">
        <v>74</v>
      </c>
      <c r="B10" s="4" t="s">
        <v>26</v>
      </c>
      <c r="C10" s="4" t="s">
        <v>27</v>
      </c>
      <c r="D10" s="4" t="s">
        <v>75</v>
      </c>
      <c r="E10" s="4" t="s">
        <v>76</v>
      </c>
      <c r="F10" s="6">
        <v>45074</v>
      </c>
      <c r="G10" s="6">
        <v>45075</v>
      </c>
      <c r="H10" s="4">
        <v>1</v>
      </c>
      <c r="I10" s="4">
        <v>1</v>
      </c>
      <c r="J10" s="4">
        <v>1</v>
      </c>
      <c r="K10" s="4" t="s">
        <v>30</v>
      </c>
      <c r="L10" s="4">
        <v>44</v>
      </c>
      <c r="M10" s="4">
        <v>44</v>
      </c>
      <c r="N10" s="4" t="s">
        <v>77</v>
      </c>
      <c r="O10" s="4" t="s">
        <v>32</v>
      </c>
      <c r="P10" s="4" t="s">
        <v>33</v>
      </c>
      <c r="Q10" s="4">
        <v>0</v>
      </c>
      <c r="R10" s="8">
        <v>45074</v>
      </c>
      <c r="S10" s="6">
        <v>45078</v>
      </c>
      <c r="T10" s="4" t="s">
        <v>34</v>
      </c>
      <c r="U10" s="4">
        <v>44</v>
      </c>
      <c r="V10" s="4">
        <v>0</v>
      </c>
      <c r="W10" s="4">
        <v>0</v>
      </c>
      <c r="X10" s="4" t="s">
        <v>78</v>
      </c>
      <c r="Y10" s="4" t="s">
        <v>79</v>
      </c>
    </row>
    <row r="11" s="4" customFormat="1" spans="1:25">
      <c r="A11" s="4" t="s">
        <v>80</v>
      </c>
      <c r="B11" s="4" t="s">
        <v>26</v>
      </c>
      <c r="C11" s="4" t="s">
        <v>27</v>
      </c>
      <c r="D11" s="4" t="s">
        <v>81</v>
      </c>
      <c r="E11" s="4" t="s">
        <v>82</v>
      </c>
      <c r="F11" s="6">
        <v>45074</v>
      </c>
      <c r="G11" s="6">
        <v>45075</v>
      </c>
      <c r="H11" s="4">
        <v>1</v>
      </c>
      <c r="I11" s="4">
        <v>1</v>
      </c>
      <c r="J11" s="4">
        <v>1</v>
      </c>
      <c r="K11" s="4" t="s">
        <v>30</v>
      </c>
      <c r="L11" s="4">
        <v>37</v>
      </c>
      <c r="M11" s="4">
        <v>37</v>
      </c>
      <c r="N11" s="4" t="s">
        <v>83</v>
      </c>
      <c r="O11" s="4" t="s">
        <v>32</v>
      </c>
      <c r="P11" s="4" t="s">
        <v>33</v>
      </c>
      <c r="Q11" s="4">
        <v>0</v>
      </c>
      <c r="R11" s="8">
        <v>45074</v>
      </c>
      <c r="S11" s="6">
        <v>45078</v>
      </c>
      <c r="T11" s="4" t="s">
        <v>34</v>
      </c>
      <c r="U11" s="4">
        <v>37</v>
      </c>
      <c r="V11" s="4">
        <v>0</v>
      </c>
      <c r="W11" s="4">
        <v>0</v>
      </c>
      <c r="X11" s="4" t="s">
        <v>84</v>
      </c>
      <c r="Y11" s="4" t="s">
        <v>85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9"/>
  <sheetViews>
    <sheetView tabSelected="1" workbookViewId="0">
      <selection activeCell="A16" sqref="A16:C19"/>
    </sheetView>
  </sheetViews>
  <sheetFormatPr defaultColWidth="10" defaultRowHeight="14.4"/>
  <cols>
    <col min="1" max="1" width="12.8888888888889" style="4"/>
    <col min="2" max="3" width="10.7777777777778" style="4"/>
    <col min="4" max="16361" width="10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86</v>
      </c>
    </row>
    <row r="2" s="4" customFormat="1" hidden="1" spans="1:9">
      <c r="A2" s="5">
        <v>999223459590005</v>
      </c>
      <c r="B2" s="6">
        <v>45074</v>
      </c>
      <c r="C2" s="6">
        <v>45075</v>
      </c>
      <c r="D2" s="4">
        <v>106</v>
      </c>
      <c r="E2" s="4" t="str">
        <f>VLOOKUP(A2,HOP!A:L,12,0)</f>
        <v>106.00</v>
      </c>
      <c r="F2" s="4" t="str">
        <f>VLOOKUP(A2,HOP!A:C,3,0)</f>
        <v>3192326</v>
      </c>
      <c r="G2" s="4">
        <f>D2-E2</f>
        <v>0</v>
      </c>
      <c r="H2" s="4" t="str">
        <f>$H$1&amp;F2</f>
        <v>,3192326</v>
      </c>
      <c r="I2" s="4" t="str">
        <f>VLOOKUP(A2,HOP!A:U,21,0)</f>
        <v>直采</v>
      </c>
    </row>
    <row r="3" s="4" customFormat="1" hidden="1" spans="1:9">
      <c r="A3" s="5">
        <v>999224115828411</v>
      </c>
      <c r="B3" s="6">
        <v>45074</v>
      </c>
      <c r="C3" s="6">
        <v>45075</v>
      </c>
      <c r="D3" s="4">
        <v>115</v>
      </c>
      <c r="E3" s="4" t="str">
        <f>VLOOKUP(A3,HOP!A:L,12,0)</f>
        <v>115.00</v>
      </c>
      <c r="F3" s="4" t="str">
        <f>VLOOKUP(A3,HOP!A:C,3,0)</f>
        <v>3360845</v>
      </c>
      <c r="G3" s="4">
        <f t="shared" ref="G3:G11" si="0">D3-E3</f>
        <v>0</v>
      </c>
      <c r="H3" s="4" t="str">
        <f t="shared" ref="H3:H11" si="1">$H$1&amp;F3</f>
        <v>,3360845</v>
      </c>
      <c r="I3" s="4" t="str">
        <f>VLOOKUP(A3,HOP!A:U,21,0)</f>
        <v>直采</v>
      </c>
    </row>
    <row r="4" s="4" customFormat="1" hidden="1" spans="1:9">
      <c r="A4" s="5">
        <v>999224266697699</v>
      </c>
      <c r="B4" s="6">
        <v>45074</v>
      </c>
      <c r="C4" s="6">
        <v>45075</v>
      </c>
      <c r="D4" s="4">
        <v>84</v>
      </c>
      <c r="E4" s="4" t="str">
        <f>VLOOKUP(A4,HOP!A:L,12,0)</f>
        <v>84.00</v>
      </c>
      <c r="F4" s="4" t="str">
        <f>VLOOKUP(A4,HOP!A:C,3,0)</f>
        <v>3389413</v>
      </c>
      <c r="G4" s="4">
        <f t="shared" si="0"/>
        <v>0</v>
      </c>
      <c r="H4" s="4" t="str">
        <f t="shared" si="1"/>
        <v>,3389413</v>
      </c>
      <c r="I4" s="4" t="str">
        <f>VLOOKUP(A4,HOP!A:U,21,0)</f>
        <v>直采</v>
      </c>
    </row>
    <row r="5" s="4" customFormat="1" hidden="1" spans="1:9">
      <c r="A5" s="5">
        <v>999224422396983</v>
      </c>
      <c r="B5" s="6">
        <v>45074</v>
      </c>
      <c r="C5" s="6">
        <v>45075</v>
      </c>
      <c r="D5" s="4">
        <v>48</v>
      </c>
      <c r="E5" s="4" t="str">
        <f>VLOOKUP(A5,HOP!A:L,12,0)</f>
        <v>48.00</v>
      </c>
      <c r="F5" s="4" t="str">
        <f>VLOOKUP(A5,HOP!A:C,3,0)</f>
        <v>3423613</v>
      </c>
      <c r="G5" s="4">
        <f t="shared" si="0"/>
        <v>0</v>
      </c>
      <c r="H5" s="4" t="str">
        <f t="shared" si="1"/>
        <v>,3423613</v>
      </c>
      <c r="I5" s="4" t="str">
        <f>VLOOKUP(A5,HOP!A:U,21,0)</f>
        <v>直采</v>
      </c>
    </row>
    <row r="6" s="4" customFormat="1" hidden="1" spans="1:9">
      <c r="A6" s="5">
        <v>999224425208982</v>
      </c>
      <c r="B6" s="6">
        <v>45074</v>
      </c>
      <c r="C6" s="6">
        <v>45075</v>
      </c>
      <c r="D6" s="4">
        <v>48</v>
      </c>
      <c r="E6" s="4" t="str">
        <f>VLOOKUP(A6,HOP!A:L,12,0)</f>
        <v>48.00</v>
      </c>
      <c r="F6" s="4" t="str">
        <f>VLOOKUP(A6,HOP!A:C,3,0)</f>
        <v>3424246</v>
      </c>
      <c r="G6" s="4">
        <f t="shared" si="0"/>
        <v>0</v>
      </c>
      <c r="H6" s="4" t="str">
        <f t="shared" si="1"/>
        <v>,3424246</v>
      </c>
      <c r="I6" s="4" t="str">
        <f>VLOOKUP(A6,HOP!A:U,21,0)</f>
        <v>直采</v>
      </c>
    </row>
    <row r="7" s="4" customFormat="1" spans="1:9">
      <c r="A7" s="5">
        <v>999224442097838</v>
      </c>
      <c r="B7" s="6">
        <v>45073</v>
      </c>
      <c r="C7" s="6">
        <v>45075</v>
      </c>
      <c r="D7" s="4">
        <v>134</v>
      </c>
      <c r="E7" s="4" t="str">
        <f>VLOOKUP(A7,HOP!A:L,12,0)</f>
        <v>134.00</v>
      </c>
      <c r="F7" s="4" t="str">
        <f>VLOOKUP(A7,HOP!A:C,3,0)</f>
        <v>3428095</v>
      </c>
      <c r="G7" s="4">
        <f t="shared" si="0"/>
        <v>0</v>
      </c>
      <c r="H7" s="4" t="str">
        <f t="shared" si="1"/>
        <v>,3428095</v>
      </c>
      <c r="I7" s="4" t="str">
        <f>VLOOKUP(A7,HOP!A:U,21,0)</f>
        <v>直连</v>
      </c>
    </row>
    <row r="8" s="4" customFormat="1" spans="1:9">
      <c r="A8" s="5">
        <v>999224448425427</v>
      </c>
      <c r="B8" s="6">
        <v>45074</v>
      </c>
      <c r="C8" s="6">
        <v>45075</v>
      </c>
      <c r="D8" s="4">
        <v>37</v>
      </c>
      <c r="E8" s="4" t="str">
        <f>VLOOKUP(A8,HOP!A:L,12,0)</f>
        <v>37.00</v>
      </c>
      <c r="F8" s="4" t="str">
        <f>VLOOKUP(A8,HOP!A:C,3,0)</f>
        <v>3430237</v>
      </c>
      <c r="G8" s="4">
        <f t="shared" si="0"/>
        <v>0</v>
      </c>
      <c r="H8" s="4" t="str">
        <f t="shared" si="1"/>
        <v>,3430237</v>
      </c>
      <c r="I8" s="4" t="str">
        <f>VLOOKUP(A8,HOP!A:U,21,0)</f>
        <v>直连</v>
      </c>
    </row>
    <row r="9" s="4" customFormat="1" spans="1:9">
      <c r="A9" s="5">
        <v>999224448808868</v>
      </c>
      <c r="B9" s="6">
        <v>45074</v>
      </c>
      <c r="C9" s="6">
        <v>45075</v>
      </c>
      <c r="D9" s="4">
        <v>36</v>
      </c>
      <c r="E9" s="4" t="str">
        <f>VLOOKUP(A9,HOP!A:L,12,0)</f>
        <v>36.00</v>
      </c>
      <c r="F9" s="4" t="str">
        <f>VLOOKUP(A9,HOP!A:C,3,0)</f>
        <v>3430388</v>
      </c>
      <c r="G9" s="4">
        <f t="shared" si="0"/>
        <v>0</v>
      </c>
      <c r="H9" s="4" t="str">
        <f t="shared" si="1"/>
        <v>,3430388</v>
      </c>
      <c r="I9" s="4" t="str">
        <f>VLOOKUP(A9,HOP!A:U,21,0)</f>
        <v>直连</v>
      </c>
    </row>
    <row r="10" s="4" customFormat="1" spans="1:9">
      <c r="A10" s="5">
        <v>999224452092387</v>
      </c>
      <c r="B10" s="6">
        <v>45074</v>
      </c>
      <c r="C10" s="6">
        <v>45075</v>
      </c>
      <c r="D10" s="4">
        <v>44</v>
      </c>
      <c r="E10" s="4" t="str">
        <f>VLOOKUP(A10,HOP!A:L,12,0)</f>
        <v>44.00</v>
      </c>
      <c r="F10" s="4" t="str">
        <f>VLOOKUP(A10,HOP!A:C,3,0)</f>
        <v>3431348</v>
      </c>
      <c r="G10" s="4">
        <f t="shared" si="0"/>
        <v>0</v>
      </c>
      <c r="H10" s="4" t="str">
        <f t="shared" si="1"/>
        <v>,3431348</v>
      </c>
      <c r="I10" s="4" t="str">
        <f>VLOOKUP(A10,HOP!A:U,21,0)</f>
        <v>直连</v>
      </c>
    </row>
    <row r="11" s="4" customFormat="1" spans="1:9">
      <c r="A11" s="5">
        <v>999224456458243</v>
      </c>
      <c r="B11" s="6">
        <v>45074</v>
      </c>
      <c r="C11" s="6">
        <v>45075</v>
      </c>
      <c r="D11" s="4">
        <v>37</v>
      </c>
      <c r="E11" s="4" t="str">
        <f>VLOOKUP(A11,HOP!A:L,12,0)</f>
        <v>37.00</v>
      </c>
      <c r="F11" s="4" t="str">
        <f>VLOOKUP(A11,HOP!A:C,3,0)</f>
        <v>3433051</v>
      </c>
      <c r="G11" s="4">
        <f t="shared" si="0"/>
        <v>0</v>
      </c>
      <c r="H11" s="4" t="str">
        <f t="shared" si="1"/>
        <v>,3433051</v>
      </c>
      <c r="I11" s="4" t="str">
        <f>VLOOKUP(A11,HOP!A:U,21,0)</f>
        <v>直连</v>
      </c>
    </row>
    <row r="13" spans="4:4">
      <c r="D13" s="4">
        <f>SUM(D2:D12)</f>
        <v>689</v>
      </c>
    </row>
    <row r="14" spans="4:4">
      <c r="D14" s="7" t="s">
        <v>87</v>
      </c>
    </row>
    <row r="16" spans="1:3">
      <c r="A16" s="4" t="s">
        <v>88</v>
      </c>
      <c r="B16" s="4">
        <v>401</v>
      </c>
      <c r="C16" s="4">
        <v>3140.46</v>
      </c>
    </row>
    <row r="17" spans="1:3">
      <c r="A17" s="4" t="s">
        <v>89</v>
      </c>
      <c r="B17" s="4">
        <v>288</v>
      </c>
      <c r="C17" s="4">
        <v>2255.5</v>
      </c>
    </row>
    <row r="18" spans="1:3">
      <c r="A18" s="4" t="s">
        <v>90</v>
      </c>
      <c r="B18" s="4">
        <f>SUBTOTAL(9,B16:B17)</f>
        <v>689</v>
      </c>
      <c r="C18" s="4">
        <f>SUBTOTAL(9,C16:C17)</f>
        <v>5395.96</v>
      </c>
    </row>
    <row r="19" spans="1:1">
      <c r="A19" s="4" t="s">
        <v>91</v>
      </c>
    </row>
  </sheetData>
  <autoFilter ref="A1:X11">
    <filterColumn colId="8">
      <filters>
        <filter val="直连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1"/>
  <sheetViews>
    <sheetView workbookViewId="0">
      <selection activeCell="D18" sqref="D18"/>
    </sheetView>
  </sheetViews>
  <sheetFormatPr defaultColWidth="8.88888888888889" defaultRowHeight="13.2"/>
  <cols>
    <col min="1" max="1" width="12.8888888888889" style="1"/>
    <col min="2" max="16383" width="8.88888888888889" style="1"/>
  </cols>
  <sheetData>
    <row r="1" s="1" customFormat="1" spans="1:22">
      <c r="A1" s="2" t="s">
        <v>92</v>
      </c>
      <c r="B1" s="2" t="s">
        <v>93</v>
      </c>
      <c r="C1" s="2" t="s">
        <v>94</v>
      </c>
      <c r="D1" s="2" t="s">
        <v>95</v>
      </c>
      <c r="E1" s="2" t="s">
        <v>13</v>
      </c>
      <c r="F1" s="2" t="s">
        <v>5</v>
      </c>
      <c r="G1" s="2" t="s">
        <v>6</v>
      </c>
      <c r="H1" s="2" t="s">
        <v>96</v>
      </c>
      <c r="I1" s="2" t="s">
        <v>97</v>
      </c>
      <c r="J1" s="2" t="s">
        <v>98</v>
      </c>
      <c r="K1" s="2" t="s">
        <v>99</v>
      </c>
      <c r="L1" s="2" t="s">
        <v>100</v>
      </c>
      <c r="M1" s="2" t="s">
        <v>101</v>
      </c>
      <c r="N1" s="2" t="s">
        <v>102</v>
      </c>
      <c r="O1" s="2" t="s">
        <v>103</v>
      </c>
      <c r="P1" s="2" t="s">
        <v>104</v>
      </c>
      <c r="Q1" s="2" t="s">
        <v>105</v>
      </c>
      <c r="R1" s="2" t="s">
        <v>106</v>
      </c>
      <c r="S1" s="2" t="s">
        <v>107</v>
      </c>
      <c r="T1" s="2" t="s">
        <v>108</v>
      </c>
      <c r="U1" s="2" t="s">
        <v>109</v>
      </c>
      <c r="V1" s="2" t="s">
        <v>110</v>
      </c>
    </row>
    <row r="2" s="1" customFormat="1" spans="1:22">
      <c r="A2" s="3">
        <v>999223459590005</v>
      </c>
      <c r="B2" s="1" t="s">
        <v>111</v>
      </c>
      <c r="C2" s="1" t="s">
        <v>112</v>
      </c>
      <c r="D2" s="1" t="s">
        <v>113</v>
      </c>
      <c r="E2" s="1" t="s">
        <v>114</v>
      </c>
      <c r="F2" s="1" t="s">
        <v>115</v>
      </c>
      <c r="G2" s="1" t="s">
        <v>116</v>
      </c>
      <c r="H2" s="1" t="s">
        <v>117</v>
      </c>
      <c r="I2" s="1" t="s">
        <v>118</v>
      </c>
      <c r="J2" s="1" t="s">
        <v>30</v>
      </c>
      <c r="K2" s="1" t="s">
        <v>119</v>
      </c>
      <c r="L2" s="1" t="s">
        <v>119</v>
      </c>
      <c r="M2" s="1" t="s">
        <v>120</v>
      </c>
      <c r="N2" s="1" t="s">
        <v>120</v>
      </c>
      <c r="O2" s="1" t="s">
        <v>121</v>
      </c>
      <c r="P2" s="1" t="s">
        <v>122</v>
      </c>
      <c r="Q2" s="1" t="s">
        <v>123</v>
      </c>
      <c r="R2" s="1" t="s">
        <v>124</v>
      </c>
      <c r="S2" s="1" t="s">
        <v>125</v>
      </c>
      <c r="T2" s="1" t="s">
        <v>126</v>
      </c>
      <c r="U2" s="1" t="s">
        <v>127</v>
      </c>
      <c r="V2" s="1" t="s">
        <v>128</v>
      </c>
    </row>
    <row r="3" s="1" customFormat="1" spans="1:22">
      <c r="A3" s="3">
        <v>999224115828411</v>
      </c>
      <c r="B3" s="1" t="s">
        <v>129</v>
      </c>
      <c r="C3" s="1" t="s">
        <v>130</v>
      </c>
      <c r="D3" s="1" t="s">
        <v>131</v>
      </c>
      <c r="E3" s="1" t="s">
        <v>132</v>
      </c>
      <c r="F3" s="1" t="s">
        <v>115</v>
      </c>
      <c r="G3" s="1" t="s">
        <v>116</v>
      </c>
      <c r="H3" s="1" t="s">
        <v>117</v>
      </c>
      <c r="I3" s="1" t="s">
        <v>133</v>
      </c>
      <c r="J3" s="1" t="s">
        <v>30</v>
      </c>
      <c r="K3" s="1" t="s">
        <v>134</v>
      </c>
      <c r="L3" s="1" t="s">
        <v>134</v>
      </c>
      <c r="M3" s="1" t="s">
        <v>120</v>
      </c>
      <c r="N3" s="1" t="s">
        <v>120</v>
      </c>
      <c r="O3" s="1" t="s">
        <v>121</v>
      </c>
      <c r="P3" s="1" t="s">
        <v>122</v>
      </c>
      <c r="Q3" s="1" t="s">
        <v>123</v>
      </c>
      <c r="R3" s="1" t="s">
        <v>135</v>
      </c>
      <c r="S3" s="1" t="s">
        <v>125</v>
      </c>
      <c r="T3" s="1" t="s">
        <v>126</v>
      </c>
      <c r="U3" s="1" t="s">
        <v>127</v>
      </c>
      <c r="V3" s="1" t="s">
        <v>136</v>
      </c>
    </row>
    <row r="4" s="1" customFormat="1" spans="1:22">
      <c r="A4" s="3">
        <v>999224266697699</v>
      </c>
      <c r="B4" s="1" t="s">
        <v>137</v>
      </c>
      <c r="C4" s="1" t="s">
        <v>138</v>
      </c>
      <c r="D4" s="1" t="s">
        <v>113</v>
      </c>
      <c r="E4" s="1" t="s">
        <v>139</v>
      </c>
      <c r="F4" s="1" t="s">
        <v>115</v>
      </c>
      <c r="G4" s="1" t="s">
        <v>116</v>
      </c>
      <c r="H4" s="1" t="s">
        <v>117</v>
      </c>
      <c r="I4" s="1" t="s">
        <v>140</v>
      </c>
      <c r="J4" s="1" t="s">
        <v>30</v>
      </c>
      <c r="K4" s="1" t="s">
        <v>141</v>
      </c>
      <c r="L4" s="1" t="s">
        <v>141</v>
      </c>
      <c r="M4" s="1" t="s">
        <v>120</v>
      </c>
      <c r="N4" s="1" t="s">
        <v>120</v>
      </c>
      <c r="O4" s="1" t="s">
        <v>121</v>
      </c>
      <c r="P4" s="1" t="s">
        <v>122</v>
      </c>
      <c r="Q4" s="1" t="s">
        <v>123</v>
      </c>
      <c r="R4" s="1" t="s">
        <v>142</v>
      </c>
      <c r="S4" s="1" t="s">
        <v>125</v>
      </c>
      <c r="T4" s="1" t="s">
        <v>126</v>
      </c>
      <c r="U4" s="1" t="s">
        <v>127</v>
      </c>
      <c r="V4" s="1" t="s">
        <v>128</v>
      </c>
    </row>
    <row r="5" s="1" customFormat="1" spans="1:22">
      <c r="A5" s="3">
        <v>999224422396983</v>
      </c>
      <c r="B5" s="1" t="s">
        <v>143</v>
      </c>
      <c r="C5" s="1" t="s">
        <v>144</v>
      </c>
      <c r="D5" s="1" t="s">
        <v>145</v>
      </c>
      <c r="E5" s="1" t="s">
        <v>146</v>
      </c>
      <c r="F5" s="1" t="s">
        <v>115</v>
      </c>
      <c r="G5" s="1" t="s">
        <v>116</v>
      </c>
      <c r="H5" s="1" t="s">
        <v>117</v>
      </c>
      <c r="I5" s="1" t="s">
        <v>147</v>
      </c>
      <c r="J5" s="1" t="s">
        <v>30</v>
      </c>
      <c r="K5" s="1" t="s">
        <v>148</v>
      </c>
      <c r="L5" s="1" t="s">
        <v>148</v>
      </c>
      <c r="M5" s="1" t="s">
        <v>120</v>
      </c>
      <c r="N5" s="1" t="s">
        <v>120</v>
      </c>
      <c r="O5" s="1" t="s">
        <v>121</v>
      </c>
      <c r="P5" s="1" t="s">
        <v>122</v>
      </c>
      <c r="Q5" s="1" t="s">
        <v>123</v>
      </c>
      <c r="R5" s="1" t="s">
        <v>149</v>
      </c>
      <c r="S5" s="1" t="s">
        <v>125</v>
      </c>
      <c r="T5" s="1" t="s">
        <v>126</v>
      </c>
      <c r="U5" s="1" t="s">
        <v>127</v>
      </c>
      <c r="V5" s="1" t="s">
        <v>150</v>
      </c>
    </row>
    <row r="6" s="1" customFormat="1" spans="1:22">
      <c r="A6" s="3">
        <v>999224425208982</v>
      </c>
      <c r="B6" s="1" t="s">
        <v>143</v>
      </c>
      <c r="C6" s="1" t="s">
        <v>151</v>
      </c>
      <c r="D6" s="1" t="s">
        <v>145</v>
      </c>
      <c r="E6" s="1" t="s">
        <v>152</v>
      </c>
      <c r="F6" s="1" t="s">
        <v>115</v>
      </c>
      <c r="G6" s="1" t="s">
        <v>116</v>
      </c>
      <c r="H6" s="1" t="s">
        <v>117</v>
      </c>
      <c r="I6" s="1" t="s">
        <v>147</v>
      </c>
      <c r="J6" s="1" t="s">
        <v>30</v>
      </c>
      <c r="K6" s="1" t="s">
        <v>148</v>
      </c>
      <c r="L6" s="1" t="s">
        <v>148</v>
      </c>
      <c r="M6" s="1" t="s">
        <v>120</v>
      </c>
      <c r="N6" s="1" t="s">
        <v>120</v>
      </c>
      <c r="O6" s="1" t="s">
        <v>121</v>
      </c>
      <c r="P6" s="1" t="s">
        <v>122</v>
      </c>
      <c r="Q6" s="1" t="s">
        <v>123</v>
      </c>
      <c r="R6" s="1" t="s">
        <v>153</v>
      </c>
      <c r="S6" s="1" t="s">
        <v>125</v>
      </c>
      <c r="T6" s="1" t="s">
        <v>126</v>
      </c>
      <c r="U6" s="1" t="s">
        <v>127</v>
      </c>
      <c r="V6" s="1" t="s">
        <v>150</v>
      </c>
    </row>
    <row r="7" s="1" customFormat="1" spans="1:22">
      <c r="A7" s="3">
        <v>999224442097838</v>
      </c>
      <c r="B7" s="1" t="s">
        <v>154</v>
      </c>
      <c r="C7" s="1" t="s">
        <v>155</v>
      </c>
      <c r="D7" s="1" t="s">
        <v>156</v>
      </c>
      <c r="E7" s="1" t="s">
        <v>157</v>
      </c>
      <c r="F7" s="1" t="s">
        <v>154</v>
      </c>
      <c r="G7" s="1" t="s">
        <v>116</v>
      </c>
      <c r="H7" s="1" t="s">
        <v>117</v>
      </c>
      <c r="I7" s="1" t="s">
        <v>158</v>
      </c>
      <c r="J7" s="1" t="s">
        <v>30</v>
      </c>
      <c r="K7" s="1" t="s">
        <v>159</v>
      </c>
      <c r="L7" s="1" t="s">
        <v>159</v>
      </c>
      <c r="M7" s="1" t="s">
        <v>120</v>
      </c>
      <c r="N7" s="1" t="s">
        <v>120</v>
      </c>
      <c r="O7" s="1" t="s">
        <v>121</v>
      </c>
      <c r="P7" s="1" t="s">
        <v>122</v>
      </c>
      <c r="Q7" s="1" t="s">
        <v>123</v>
      </c>
      <c r="R7" s="1" t="s">
        <v>160</v>
      </c>
      <c r="S7" s="1" t="s">
        <v>125</v>
      </c>
      <c r="T7" s="1" t="s">
        <v>126</v>
      </c>
      <c r="U7" s="1" t="s">
        <v>161</v>
      </c>
      <c r="V7" s="1" t="s">
        <v>162</v>
      </c>
    </row>
    <row r="8" s="1" customFormat="1" spans="1:22">
      <c r="A8" s="3">
        <v>999224448425427</v>
      </c>
      <c r="B8" s="1" t="s">
        <v>115</v>
      </c>
      <c r="C8" s="1" t="s">
        <v>163</v>
      </c>
      <c r="D8" s="1" t="s">
        <v>164</v>
      </c>
      <c r="E8" s="1" t="s">
        <v>165</v>
      </c>
      <c r="F8" s="1" t="s">
        <v>115</v>
      </c>
      <c r="G8" s="1" t="s">
        <v>116</v>
      </c>
      <c r="H8" s="1" t="s">
        <v>117</v>
      </c>
      <c r="I8" s="1" t="s">
        <v>166</v>
      </c>
      <c r="J8" s="1" t="s">
        <v>30</v>
      </c>
      <c r="K8" s="1" t="s">
        <v>167</v>
      </c>
      <c r="L8" s="1" t="s">
        <v>167</v>
      </c>
      <c r="M8" s="1" t="s">
        <v>120</v>
      </c>
      <c r="N8" s="1" t="s">
        <v>120</v>
      </c>
      <c r="O8" s="1" t="s">
        <v>121</v>
      </c>
      <c r="P8" s="1" t="s">
        <v>122</v>
      </c>
      <c r="Q8" s="1" t="s">
        <v>123</v>
      </c>
      <c r="R8" s="1" t="s">
        <v>168</v>
      </c>
      <c r="S8" s="1" t="s">
        <v>125</v>
      </c>
      <c r="T8" s="1" t="s">
        <v>126</v>
      </c>
      <c r="U8" s="1" t="s">
        <v>161</v>
      </c>
      <c r="V8" s="1" t="s">
        <v>162</v>
      </c>
    </row>
    <row r="9" s="1" customFormat="1" spans="1:22">
      <c r="A9" s="3">
        <v>999224448808868</v>
      </c>
      <c r="B9" s="1" t="s">
        <v>115</v>
      </c>
      <c r="C9" s="1" t="s">
        <v>169</v>
      </c>
      <c r="D9" s="1" t="s">
        <v>170</v>
      </c>
      <c r="E9" s="1" t="s">
        <v>171</v>
      </c>
      <c r="F9" s="1" t="s">
        <v>115</v>
      </c>
      <c r="G9" s="1" t="s">
        <v>116</v>
      </c>
      <c r="H9" s="1" t="s">
        <v>117</v>
      </c>
      <c r="I9" s="1" t="s">
        <v>172</v>
      </c>
      <c r="J9" s="1" t="s">
        <v>30</v>
      </c>
      <c r="K9" s="1" t="s">
        <v>173</v>
      </c>
      <c r="L9" s="1" t="s">
        <v>173</v>
      </c>
      <c r="M9" s="1" t="s">
        <v>120</v>
      </c>
      <c r="N9" s="1" t="s">
        <v>120</v>
      </c>
      <c r="O9" s="1" t="s">
        <v>121</v>
      </c>
      <c r="P9" s="1" t="s">
        <v>122</v>
      </c>
      <c r="Q9" s="1" t="s">
        <v>123</v>
      </c>
      <c r="R9" s="1" t="s">
        <v>174</v>
      </c>
      <c r="S9" s="1" t="s">
        <v>125</v>
      </c>
      <c r="T9" s="1" t="s">
        <v>126</v>
      </c>
      <c r="U9" s="1" t="s">
        <v>161</v>
      </c>
      <c r="V9" s="1" t="s">
        <v>162</v>
      </c>
    </row>
    <row r="10" s="1" customFormat="1" spans="1:22">
      <c r="A10" s="3">
        <v>999224452092387</v>
      </c>
      <c r="B10" s="1" t="s">
        <v>115</v>
      </c>
      <c r="C10" s="1" t="s">
        <v>175</v>
      </c>
      <c r="D10" s="1" t="s">
        <v>176</v>
      </c>
      <c r="E10" s="1" t="s">
        <v>177</v>
      </c>
      <c r="F10" s="1" t="s">
        <v>115</v>
      </c>
      <c r="G10" s="1" t="s">
        <v>116</v>
      </c>
      <c r="H10" s="1" t="s">
        <v>117</v>
      </c>
      <c r="I10" s="1" t="s">
        <v>178</v>
      </c>
      <c r="J10" s="1" t="s">
        <v>30</v>
      </c>
      <c r="K10" s="1" t="s">
        <v>179</v>
      </c>
      <c r="L10" s="1" t="s">
        <v>179</v>
      </c>
      <c r="M10" s="1" t="s">
        <v>120</v>
      </c>
      <c r="N10" s="1" t="s">
        <v>120</v>
      </c>
      <c r="O10" s="1" t="s">
        <v>121</v>
      </c>
      <c r="P10" s="1" t="s">
        <v>122</v>
      </c>
      <c r="Q10" s="1" t="s">
        <v>123</v>
      </c>
      <c r="R10" s="1" t="s">
        <v>180</v>
      </c>
      <c r="S10" s="1" t="s">
        <v>125</v>
      </c>
      <c r="T10" s="1" t="s">
        <v>126</v>
      </c>
      <c r="U10" s="1" t="s">
        <v>161</v>
      </c>
      <c r="V10" s="1" t="s">
        <v>162</v>
      </c>
    </row>
    <row r="11" s="1" customFormat="1" spans="1:22">
      <c r="A11" s="3">
        <v>999224456458243</v>
      </c>
      <c r="B11" s="1" t="s">
        <v>115</v>
      </c>
      <c r="C11" s="1" t="s">
        <v>181</v>
      </c>
      <c r="D11" s="1" t="s">
        <v>182</v>
      </c>
      <c r="E11" s="1" t="s">
        <v>183</v>
      </c>
      <c r="F11" s="1" t="s">
        <v>115</v>
      </c>
      <c r="G11" s="1" t="s">
        <v>116</v>
      </c>
      <c r="H11" s="1" t="s">
        <v>117</v>
      </c>
      <c r="I11" s="1" t="s">
        <v>166</v>
      </c>
      <c r="J11" s="1" t="s">
        <v>30</v>
      </c>
      <c r="K11" s="1" t="s">
        <v>167</v>
      </c>
      <c r="L11" s="1" t="s">
        <v>167</v>
      </c>
      <c r="M11" s="1" t="s">
        <v>120</v>
      </c>
      <c r="N11" s="1" t="s">
        <v>120</v>
      </c>
      <c r="O11" s="1" t="s">
        <v>121</v>
      </c>
      <c r="P11" s="1" t="s">
        <v>122</v>
      </c>
      <c r="Q11" s="1" t="s">
        <v>123</v>
      </c>
      <c r="R11" s="1" t="s">
        <v>184</v>
      </c>
      <c r="S11" s="1" t="s">
        <v>125</v>
      </c>
      <c r="T11" s="1" t="s">
        <v>126</v>
      </c>
      <c r="U11" s="1" t="s">
        <v>161</v>
      </c>
      <c r="V11" s="1" t="s">
        <v>162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Michelle金玲</cp:lastModifiedBy>
  <dcterms:created xsi:type="dcterms:W3CDTF">2023-06-01T01:41:25Z</dcterms:created>
  <dcterms:modified xsi:type="dcterms:W3CDTF">2023-06-01T01:51:15Z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36F356A6A2DE489DB74F3FE8EE2AEEE4_12</vt:lpwstr>
  </property>
  <property fmtid="{D5CDD505-2E9C-101B-9397-08002B2CF9AE}" pid="3" name="KSOProductBuildVer">
    <vt:lpwstr>2052-11.1.0.14309</vt:lpwstr>
  </property>
</Properties>
</file>