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<sst xmlns="http://schemas.openxmlformats.org/spreadsheetml/2006/main" count="121" uniqueCount="88">
  <si>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</si>
  <si>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</si>
  <si>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</si>
  <si>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</si>
  <si>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</si>
  <si>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</si>
  <si>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</si>
  <si>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</si>
  <si>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</si>
  <si>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</si>
  <si>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</si>
  <si>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</si>
  <si>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</si>
  <si>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</si>
  <si>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</si>
  <si>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</si>
  <si>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</si>
  <si>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</si>
  <si>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</si>
  <si>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</si>
  <si>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</si>
  <si>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</si>
  <si>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</si>
  <si>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</si>
  <si>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</si>
  <si>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999224154616073	</t>
  </si>
  <si>
    <t>Ctrip</t>
  </si>
  <si>
    <t>正常</t>
  </si>
  <si>
    <t>[乌鲁木齐]全季酒店(乌鲁木齐机场店)(93870334)</t>
  </si>
  <si>
    <t>高级双床房&lt;至多8间&gt;&lt;2人入住&gt;</t>
  </si>
  <si>
    <t>CNY</t>
  </si>
  <si>
    <t>张智鑫</t>
  </si>
  <si>
    <t>CA13744230603CNY</t>
  </si>
  <si>
    <t>未提现</t>
  </si>
  <si>
    <t>携程开票</t>
  </si>
  <si>
    <t xml:space="preserve">3375363	</t>
  </si>
  <si>
    <t xml:space="preserve">R8300005116861194001	</t>
  </si>
  <si>
    <t xml:space="preserve">999224261309575	</t>
  </si>
  <si>
    <t>[深圳]深圳绿景酒店(80243582)</t>
  </si>
  <si>
    <t>行政大床房&lt;2人入住&gt;</t>
  </si>
  <si>
    <t>彭永政</t>
  </si>
  <si>
    <t xml:space="preserve">3387463	</t>
  </si>
  <si>
    <t xml:space="preserve">2305180001	</t>
  </si>
  <si>
    <t>,</t>
  </si>
  <si>
    <t xml:space="preserve"> CNY 1124</t>
  </si>
  <si>
    <t>A230603090640911</t>
  </si>
  <si>
    <t>总计：1124元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</si>
  <si>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</si>
  <si>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</si>
  <si>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</si>
  <si>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</si>
  <si>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</si>
  <si>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</si>
  <si>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</si>
  <si>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</si>
  <si>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</si>
  <si>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</si>
  <si>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</si>
  <si>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</si>
  <si>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</si>
  <si>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</si>
  <si>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</si>
  <si>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</si>
  <si>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</si>
  <si>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</si>
  <si>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</si>
  <si>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</si>
  <si>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3387463</t>
  </si>
  <si>
    <t>深圳绿景酒店</t>
  </si>
  <si>
    <t>2023-05-18</t>
  </si>
  <si>
    <t>2023-05-19</t>
  </si>
  <si>
    <t>退房日月结</t>
  </si>
  <si>
    <t>781.00</t>
  </si>
  <si>
    <t>RMB</t>
  </si>
  <si>
    <t>0</t>
  </si>
  <si>
    <t>0.00</t>
  </si>
  <si>
    <t>携程汇登国内直连</t>
  </si>
  <si>
    <t>01.011264</t>
  </si>
  <si>
    <t>2023-05-17 21:31:20</t>
  </si>
  <si>
    <t>否</t>
  </si>
  <si>
    <t>广州汇登信息科技有限公司</t>
  </si>
  <si>
    <t>直连</t>
  </si>
  <si>
    <t>中国</t>
  </si>
  <si>
    <t>2023-05-15</t>
  </si>
  <si>
    <t>3375363</t>
  </si>
  <si>
    <t>全季酒店(乌鲁木齐机场店)</t>
  </si>
  <si>
    <t>343.00</t>
  </si>
  <si>
    <t>2023-05-15 13:26:36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</si>
</sst>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45064</v>
      </c>
      <c r="G2" s="6">
        <v>45065</v>
      </c>
      <c r="H2" s="4">
        <v>1</v>
      </c>
      <c r="I2" s="4">
        <v>1</v>
      </c>
      <c r="J2" s="4">
        <v>1</v>
      </c>
      <c r="K2" s="4" t="s">
        <v>30</v>
      </c>
      <c r="L2" s="4">
        <v>343</v>
      </c>
      <c r="M2" s="4">
        <v>343</v>
      </c>
      <c r="N2" s="4" t="s">
        <v>31</v>
      </c>
      <c r="O2" s="4" t="s">
        <v>32</v>
      </c>
      <c r="P2" s="4" t="s">
        <v>33</v>
      </c>
      <c r="Q2" s="4">
        <v>0</v>
      </c>
      <c r="R2" s="7">
        <v>45061</v>
      </c>
      <c r="S2" s="6">
        <v>45080</v>
      </c>
      <c r="T2" s="4" t="s">
        <v>34</v>
      </c>
      <c r="U2" s="4">
        <v>343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45064</v>
      </c>
      <c r="G3" s="6">
        <v>45065</v>
      </c>
      <c r="H3" s="4">
        <v>1</v>
      </c>
      <c r="I3" s="4">
        <v>1</v>
      </c>
      <c r="J3" s="4">
        <v>1</v>
      </c>
      <c r="K3" s="4" t="s">
        <v>30</v>
      </c>
      <c r="L3" s="4">
        <v>781</v>
      </c>
      <c r="M3" s="4">
        <v>781</v>
      </c>
      <c r="N3" s="4" t="s">
        <v>40</v>
      </c>
      <c r="O3" s="4" t="s">
        <v>32</v>
      </c>
      <c r="P3" s="4" t="s">
        <v>33</v>
      </c>
      <c r="Q3" s="4">
        <v>0</v>
      </c>
      <c r="R3" s="7">
        <v>45063</v>
      </c>
      <c r="S3" s="6">
        <v>45080</v>
      </c>
      <c r="T3" s="4" t="s">
        <v>34</v>
      </c>
      <c r="U3" s="4">
        <v>781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12" sqref="E12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999224154616073</v>
      </c>
      <c r="B2" s="6">
        <v>45064</v>
      </c>
      <c r="C2" s="6">
        <v>45065</v>
      </c>
      <c r="D2" s="4">
        <v>343</v>
      </c>
      <c r="E2" s="4" t="str">
        <f>VLOOKUP(A2,HOP!A:L,12,0)</f>
        <v>343.00</v>
      </c>
      <c r="F2" s="4" t="str">
        <f>VLOOKUP(A2,HOP!A:C,3,0)</f>
        <v>3375363</v>
      </c>
      <c r="G2" s="4">
        <f>D2-E2</f>
        <v>0</v>
      </c>
      <c r="H2" s="4" t="str">
        <f>$H$1&amp;F2</f>
        <v>,3375363</v>
      </c>
      <c r="I2" s="4" t="str">
        <f>VLOOKUP(A2,HOP!A:U,21,0)</f>
        <v>直连</v>
      </c>
    </row>
    <row r="3" s="4" customFormat="1" spans="1:9">
      <c r="A3" s="5">
        <v>999224261309575</v>
      </c>
      <c r="B3" s="6">
        <v>45064</v>
      </c>
      <c r="C3" s="6">
        <v>45065</v>
      </c>
      <c r="D3" s="4">
        <v>781</v>
      </c>
      <c r="E3" s="4" t="str">
        <f>VLOOKUP(A3,HOP!A:L,12,0)</f>
        <v>781.00</v>
      </c>
      <c r="F3" s="4" t="str">
        <f>VLOOKUP(A3,HOP!A:C,3,0)</f>
        <v>3387463</v>
      </c>
      <c r="G3" s="4">
        <f>D3-E3</f>
        <v>0</v>
      </c>
      <c r="H3" s="4" t="str">
        <f>$H$1&amp;F3</f>
        <v>,3387463</v>
      </c>
      <c r="I3" s="4" t="str">
        <f>VLOOKUP(A3,HOP!A:U,21,0)</f>
        <v>直连</v>
      </c>
    </row>
    <row r="5" spans="4:4">
      <c r="D5" s="4">
        <f>SUM(D2:D4)</f>
        <v>1124</v>
      </c>
    </row>
    <row r="6" spans="4:4">
      <c r="D6" s="4" t="s">
        <v>44</v>
      </c>
    </row>
    <row r="8" spans="1:2">
      <c r="A8" s="4" t="s">
        <v>45</v>
      </c>
      <c r="B8" s="4">
        <v>1124</v>
      </c>
    </row>
    <row r="9" spans="1:1">
      <c r="A9" s="4" t="s">
        <v>46</v>
      </c>
    </row>
  </sheetData>
  <autoFilter ref="A1:X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9" sqref="D9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999224261309575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999224154616073</v>
      </c>
      <c r="B3" s="1" t="s">
        <v>83</v>
      </c>
      <c r="C3" s="1" t="s">
        <v>84</v>
      </c>
      <c r="D3" s="1" t="s">
        <v>85</v>
      </c>
      <c r="E3" s="1" t="s">
        <v>31</v>
      </c>
      <c r="F3" s="1" t="s">
        <v>69</v>
      </c>
      <c r="G3" s="1" t="s">
        <v>70</v>
      </c>
      <c r="H3" s="1" t="s">
        <v>71</v>
      </c>
      <c r="I3" s="1" t="s">
        <v>86</v>
      </c>
      <c r="J3" s="1" t="s">
        <v>73</v>
      </c>
      <c r="K3" s="1" t="s">
        <v>86</v>
      </c>
      <c r="L3" s="1" t="s">
        <v>86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87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2023-06-03T01:00:04Z</dcterms:created>
  <dcterms:modified xsi:type="dcterms:W3CDTF">2023-06-03T01:07:21Z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391BAB2B195E4C7D9AA5FC2DAF632B29_12</vt:lpwstr>
  </property>
  <property fmtid="{D5CDD505-2E9C-101B-9397-08002B2CF9AE}" pid="3" name="KSOProductBuildVer">
    <vt:lpwstr>2052-11.1.0.14309</vt:lpwstr>
  </property>
</Properties>
</file>