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<sst xmlns="http://schemas.openxmlformats.org/spreadsheetml/2006/main" count="189" uniqueCount="125">
  <si>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</si>
  <si>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</si>
  <si>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</si>
  <si>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</si>
  <si>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</si>
  <si>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</si>
  <si>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</si>
  <si>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</si>
  <si>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</si>
  <si>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</si>
  <si>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</si>
  <si>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</si>
  <si>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</si>
  <si>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</si>
  <si>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</si>
  <si>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</si>
  <si>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</si>
  <si>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</si>
  <si>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</si>
  <si>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</si>
  <si>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</si>
  <si>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</si>
  <si>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</si>
  <si>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</si>
  <si>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</si>
  <si>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999221987868354	</t>
  </si>
  <si>
    <t>Ctrip</t>
  </si>
  <si>
    <t>正常</t>
  </si>
  <si>
    <t>[达沃]阿波火山景酒店(The Apo View Hotel)(37212517)</t>
  </si>
  <si>
    <t>高级房&lt;2人入住&gt;&lt;不退款&gt;</t>
  </si>
  <si>
    <t>USD</t>
  </si>
  <si>
    <t>OISHI/ANNIELYN</t>
  </si>
  <si>
    <t>CA5326230603USD</t>
  </si>
  <si>
    <t>未提现</t>
  </si>
  <si>
    <t>携程开票</t>
  </si>
  <si>
    <t xml:space="preserve">2896067	</t>
  </si>
  <si>
    <t xml:space="preserve">	</t>
  </si>
  <si>
    <t xml:space="preserve">999223723886823	</t>
  </si>
  <si>
    <t>[兰卡威]马里贝斯特度假村(Malibest Resort)(37220606)</t>
  </si>
  <si>
    <t>高级双人房&lt;2人入住&gt;&lt;不退款&gt;</t>
  </si>
  <si>
    <t>CHIETERA/KARINE</t>
  </si>
  <si>
    <t xml:space="preserve">3244300	</t>
  </si>
  <si>
    <t xml:space="preserve">3943643e6aa27e928	</t>
  </si>
  <si>
    <t xml:space="preserve">999224271041369	</t>
  </si>
  <si>
    <t>[普吉岛]普吉岛卡塔坦尼海滩度假村(Katathani Phuket Beach Resort)(40721646)</t>
  </si>
  <si>
    <t>池景豪华房(步丽楼)&lt;2人入住&gt;&lt;不退款&gt;&lt;早餐&gt;</t>
  </si>
  <si>
    <t>HE/MIAO,CHEN/YA</t>
  </si>
  <si>
    <t xml:space="preserve">3390570	</t>
  </si>
  <si>
    <t xml:space="preserve">10858934	</t>
  </si>
  <si>
    <t xml:space="preserve">999224367330977	</t>
  </si>
  <si>
    <t>[曼谷]曼谷拉查丹利都喜套房酒店公寓(Dusit Suites Hotel Ratchadamri, Bangkok)(40721705)</t>
  </si>
  <si>
    <t>一卧室豪华套房&lt;2人入住&gt;&lt;不退款&gt;</t>
  </si>
  <si>
    <t>Nishimura/Minami</t>
  </si>
  <si>
    <t xml:space="preserve">3410813	</t>
  </si>
  <si>
    <t xml:space="preserve">232278	</t>
  </si>
  <si>
    <t>,</t>
  </si>
  <si>
    <t xml:space="preserve">  USD 987</t>
  </si>
  <si>
    <t>A230603102900911</t>
  </si>
  <si>
    <t>A230603103012911</t>
  </si>
  <si>
    <t>USD / HKD 当前参考汇率: 7.83761</t>
  </si>
  <si>
    <t>总计：987 USD/
7735.72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</si>
  <si>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</si>
  <si>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</si>
  <si>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</si>
  <si>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</si>
  <si>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</si>
  <si>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</si>
  <si>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</si>
  <si>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</si>
  <si>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</si>
  <si>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</si>
  <si>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</si>
  <si>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</si>
  <si>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</si>
  <si>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</si>
  <si>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</si>
  <si>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</si>
  <si>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</si>
  <si>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</si>
  <si>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</si>
  <si>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2023-05-23</t>
  </si>
  <si>
    <t>3410813</t>
  </si>
  <si>
    <t>曼谷杜斯特套房酒店式公寓</t>
  </si>
  <si>
    <t>Nishimura Minami</t>
  </si>
  <si>
    <t>2023-05-26</t>
  </si>
  <si>
    <t>2023-05-31</t>
  </si>
  <si>
    <t>退房日周结</t>
  </si>
  <si>
    <t>3174.08</t>
  </si>
  <si>
    <t>450.00</t>
  </si>
  <si>
    <t>0</t>
  </si>
  <si>
    <t>0.00</t>
  </si>
  <si>
    <t>携程盛景国际直连</t>
  </si>
  <si>
    <t>01.010677</t>
  </si>
  <si>
    <t>2023-05-23 16:45:24</t>
  </si>
  <si>
    <t>否</t>
  </si>
  <si>
    <t>汇智国际旅游发展有限公司</t>
  </si>
  <si>
    <t>直采</t>
  </si>
  <si>
    <t>泰国</t>
  </si>
  <si>
    <t>2023-05-18</t>
  </si>
  <si>
    <t>3390570</t>
  </si>
  <si>
    <t>普吉岛卡塔坦尼海滩度假村(SHA Extra Plus)</t>
  </si>
  <si>
    <t>HE MIAO,CHEN YA</t>
  </si>
  <si>
    <t>2023-05-28</t>
  </si>
  <si>
    <t>2693.53</t>
  </si>
  <si>
    <t>384.00</t>
  </si>
  <si>
    <t>2023-05-18 15:55:47</t>
  </si>
  <si>
    <t>2023-04-18</t>
  </si>
  <si>
    <t>3244300</t>
  </si>
  <si>
    <t>马里贝斯特度假村</t>
  </si>
  <si>
    <t>CHIETERA KARINE</t>
  </si>
  <si>
    <t>2023-05-29</t>
  </si>
  <si>
    <t>648.52</t>
  </si>
  <si>
    <t>94.00</t>
  </si>
  <si>
    <t>2023-04-18 18:01:34</t>
  </si>
  <si>
    <t>直连</t>
  </si>
  <si>
    <t>马来西亚</t>
  </si>
  <si>
    <t>2022-12-23</t>
  </si>
  <si>
    <t>2896067</t>
  </si>
  <si>
    <t>阿波火山景酒店</t>
  </si>
  <si>
    <t>OISHI ANNIELYN</t>
  </si>
  <si>
    <t>2023-05-30</t>
  </si>
  <si>
    <t>413.23</t>
  </si>
  <si>
    <t>59.00</t>
  </si>
  <si>
    <t>2022-12-23 16:39:53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</si>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</sst>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13</xdr:row>
      <xdr:rowOff>160020</xdr:rowOff>
    </xdr:from>
    <xdr:to>
      <xdr:col>13</xdr:col>
      <xdr:colOff>351155</xdr:colOff>
      <xdr:row>40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537460"/>
          <a:ext cx="9570720" cy="4792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C31" sqref="C31"/>
    </sheetView>
  </sheetViews>
  <sheetFormatPr defaultColWidth="10" defaultRowHeight="14.4" outlineLevelRow="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45076</v>
      </c>
      <c r="G2" s="6">
        <v>45077</v>
      </c>
      <c r="H2" s="4">
        <v>1</v>
      </c>
      <c r="I2" s="4">
        <v>1</v>
      </c>
      <c r="J2" s="4">
        <v>1</v>
      </c>
      <c r="K2" s="4" t="s">
        <v>30</v>
      </c>
      <c r="L2" s="4">
        <v>59</v>
      </c>
      <c r="M2" s="4">
        <v>59</v>
      </c>
      <c r="N2" s="4" t="s">
        <v>31</v>
      </c>
      <c r="O2" s="4" t="s">
        <v>32</v>
      </c>
      <c r="P2" s="4" t="s">
        <v>33</v>
      </c>
      <c r="Q2" s="4">
        <v>0</v>
      </c>
      <c r="R2" s="7">
        <v>44918</v>
      </c>
      <c r="S2" s="6">
        <v>45080</v>
      </c>
      <c r="T2" s="4" t="s">
        <v>34</v>
      </c>
      <c r="U2" s="4">
        <v>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45075</v>
      </c>
      <c r="G3" s="6">
        <v>45077</v>
      </c>
      <c r="H3" s="4">
        <v>1</v>
      </c>
      <c r="I3" s="4">
        <v>2</v>
      </c>
      <c r="J3" s="4">
        <v>2</v>
      </c>
      <c r="K3" s="4" t="s">
        <v>30</v>
      </c>
      <c r="L3" s="4">
        <v>94</v>
      </c>
      <c r="M3" s="4">
        <v>94</v>
      </c>
      <c r="N3" s="4" t="s">
        <v>40</v>
      </c>
      <c r="O3" s="4" t="s">
        <v>32</v>
      </c>
      <c r="P3" s="4" t="s">
        <v>33</v>
      </c>
      <c r="Q3" s="4">
        <v>0</v>
      </c>
      <c r="R3" s="7">
        <v>45034</v>
      </c>
      <c r="S3" s="6">
        <v>45080</v>
      </c>
      <c r="T3" s="4" t="s">
        <v>34</v>
      </c>
      <c r="U3" s="4">
        <v>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45074</v>
      </c>
      <c r="G4" s="6">
        <v>45077</v>
      </c>
      <c r="H4" s="4">
        <v>1</v>
      </c>
      <c r="I4" s="4">
        <v>3</v>
      </c>
      <c r="J4" s="4">
        <v>3</v>
      </c>
      <c r="K4" s="4" t="s">
        <v>30</v>
      </c>
      <c r="L4" s="4">
        <v>384</v>
      </c>
      <c r="M4" s="4">
        <v>384</v>
      </c>
      <c r="N4" s="4" t="s">
        <v>46</v>
      </c>
      <c r="O4" s="4" t="s">
        <v>32</v>
      </c>
      <c r="P4" s="4" t="s">
        <v>33</v>
      </c>
      <c r="Q4" s="4">
        <v>0</v>
      </c>
      <c r="R4" s="7">
        <v>45064</v>
      </c>
      <c r="S4" s="6">
        <v>45080</v>
      </c>
      <c r="T4" s="4" t="s">
        <v>34</v>
      </c>
      <c r="U4" s="4">
        <v>384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45072</v>
      </c>
      <c r="G5" s="6">
        <v>45077</v>
      </c>
      <c r="H5" s="4">
        <v>1</v>
      </c>
      <c r="I5" s="4">
        <v>5</v>
      </c>
      <c r="J5" s="4">
        <v>5</v>
      </c>
      <c r="K5" s="4" t="s">
        <v>30</v>
      </c>
      <c r="L5" s="4">
        <v>450</v>
      </c>
      <c r="M5" s="4">
        <v>450</v>
      </c>
      <c r="N5" s="4" t="s">
        <v>52</v>
      </c>
      <c r="O5" s="4" t="s">
        <v>32</v>
      </c>
      <c r="P5" s="4" t="s">
        <v>33</v>
      </c>
      <c r="Q5" s="4">
        <v>0</v>
      </c>
      <c r="R5" s="7">
        <v>45069</v>
      </c>
      <c r="S5" s="6">
        <v>45080</v>
      </c>
      <c r="T5" s="4" t="s">
        <v>34</v>
      </c>
      <c r="U5" s="4">
        <v>450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C13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999221987868354</v>
      </c>
      <c r="B2" s="6">
        <v>45076</v>
      </c>
      <c r="C2" s="6">
        <v>45077</v>
      </c>
      <c r="D2" s="4">
        <v>59</v>
      </c>
      <c r="E2" s="4" t="str">
        <f>VLOOKUP(A2,HOP!A:L,12,0)</f>
        <v>59.00</v>
      </c>
      <c r="F2" s="4" t="str">
        <f>VLOOKUP(A2,HOP!A:C,3,0)</f>
        <v>2896067</v>
      </c>
      <c r="G2" s="4">
        <f>D2-E2</f>
        <v>0</v>
      </c>
      <c r="H2" s="4" t="str">
        <f>$H$1&amp;F2</f>
        <v>,2896067</v>
      </c>
      <c r="I2" s="4" t="str">
        <f>VLOOKUP(A2,HOP!A:U,21,0)</f>
        <v>直连</v>
      </c>
    </row>
    <row r="3" s="4" customFormat="1" spans="1:9">
      <c r="A3" s="5">
        <v>999223723886823</v>
      </c>
      <c r="B3" s="6">
        <v>45075</v>
      </c>
      <c r="C3" s="6">
        <v>45077</v>
      </c>
      <c r="D3" s="4">
        <v>94</v>
      </c>
      <c r="E3" s="4" t="str">
        <f>VLOOKUP(A3,HOP!A:L,12,0)</f>
        <v>94.00</v>
      </c>
      <c r="F3" s="4" t="str">
        <f>VLOOKUP(A3,HOP!A:C,3,0)</f>
        <v>3244300</v>
      </c>
      <c r="G3" s="4">
        <f>D3-E3</f>
        <v>0</v>
      </c>
      <c r="H3" s="4" t="str">
        <f>$H$1&amp;F3</f>
        <v>,3244300</v>
      </c>
      <c r="I3" s="4" t="str">
        <f>VLOOKUP(A3,HOP!A:U,21,0)</f>
        <v>直连</v>
      </c>
    </row>
    <row r="4" s="4" customFormat="1" spans="1:9">
      <c r="A4" s="5">
        <v>999224271041369</v>
      </c>
      <c r="B4" s="6">
        <v>45074</v>
      </c>
      <c r="C4" s="6">
        <v>45077</v>
      </c>
      <c r="D4" s="4">
        <v>384</v>
      </c>
      <c r="E4" s="4" t="str">
        <f>VLOOKUP(A4,HOP!A:L,12,0)</f>
        <v>384.00</v>
      </c>
      <c r="F4" s="4" t="str">
        <f>VLOOKUP(A4,HOP!A:C,3,0)</f>
        <v>3390570</v>
      </c>
      <c r="G4" s="4">
        <f>D4-E4</f>
        <v>0</v>
      </c>
      <c r="H4" s="4" t="str">
        <f>$H$1&amp;F4</f>
        <v>,3390570</v>
      </c>
      <c r="I4" s="4" t="str">
        <f>VLOOKUP(A4,HOP!A:U,21,0)</f>
        <v>直采</v>
      </c>
    </row>
    <row r="5" s="4" customFormat="1" spans="1:9">
      <c r="A5" s="5">
        <v>999224367330977</v>
      </c>
      <c r="B5" s="6">
        <v>45072</v>
      </c>
      <c r="C5" s="6">
        <v>45077</v>
      </c>
      <c r="D5" s="4">
        <v>450</v>
      </c>
      <c r="E5" s="4" t="str">
        <f>VLOOKUP(A5,HOP!A:L,12,0)</f>
        <v>450.00</v>
      </c>
      <c r="F5" s="4" t="str">
        <f>VLOOKUP(A5,HOP!A:C,3,0)</f>
        <v>3410813</v>
      </c>
      <c r="G5" s="4">
        <f>D5-E5</f>
        <v>0</v>
      </c>
      <c r="H5" s="4" t="str">
        <f>$H$1&amp;F5</f>
        <v>,3410813</v>
      </c>
      <c r="I5" s="4" t="str">
        <f>VLOOKUP(A5,HOP!A:U,21,0)</f>
        <v>直采</v>
      </c>
    </row>
    <row r="7" spans="4:4">
      <c r="D7" s="4">
        <f>SUM(D2:D6)</f>
        <v>987</v>
      </c>
    </row>
    <row r="8" spans="4:4">
      <c r="D8" s="4" t="s">
        <v>56</v>
      </c>
    </row>
    <row r="10" spans="1:3">
      <c r="A10" s="4" t="s">
        <v>57</v>
      </c>
      <c r="B10" s="4">
        <v>834</v>
      </c>
      <c r="C10" s="4">
        <v>6536.57</v>
      </c>
    </row>
    <row r="11" spans="1:3">
      <c r="A11" s="4" t="s">
        <v>58</v>
      </c>
      <c r="B11" s="4">
        <v>153</v>
      </c>
      <c r="C11" s="4">
        <v>1199.15</v>
      </c>
    </row>
    <row r="12" spans="1:3">
      <c r="A12" s="4" t="s">
        <v>59</v>
      </c>
      <c r="B12" s="4">
        <f>SUM(B10:B11)</f>
        <v>987</v>
      </c>
      <c r="C12" s="4">
        <f>SUM(C10:C11)</f>
        <v>7735.72</v>
      </c>
    </row>
    <row r="13" spans="1:1">
      <c r="A13" s="4" t="s">
        <v>60</v>
      </c>
    </row>
  </sheetData>
  <autoFilter ref="A1:X5">
    <extLst/>
  </autoFilter>
  <conditionalFormatting sqref="A1:A13 A1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E14" sqref="E14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999224367330977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30</v>
      </c>
      <c r="K2" s="1" t="s">
        <v>88</v>
      </c>
      <c r="L2" s="1" t="s">
        <v>88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999224271041369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85</v>
      </c>
      <c r="H3" s="1" t="s">
        <v>86</v>
      </c>
      <c r="I3" s="1" t="s">
        <v>103</v>
      </c>
      <c r="J3" s="1" t="s">
        <v>30</v>
      </c>
      <c r="K3" s="1" t="s">
        <v>104</v>
      </c>
      <c r="L3" s="1" t="s">
        <v>104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105</v>
      </c>
      <c r="S3" s="1" t="s">
        <v>94</v>
      </c>
      <c r="T3" s="1" t="s">
        <v>95</v>
      </c>
      <c r="U3" s="1" t="s">
        <v>96</v>
      </c>
      <c r="V3" s="1" t="s">
        <v>97</v>
      </c>
    </row>
    <row r="4" s="1" customFormat="1" spans="1:22">
      <c r="A4" s="3">
        <v>999223723886823</v>
      </c>
      <c r="B4" s="1" t="s">
        <v>106</v>
      </c>
      <c r="C4" s="1" t="s">
        <v>107</v>
      </c>
      <c r="D4" s="1" t="s">
        <v>108</v>
      </c>
      <c r="E4" s="1" t="s">
        <v>109</v>
      </c>
      <c r="F4" s="1" t="s">
        <v>110</v>
      </c>
      <c r="G4" s="1" t="s">
        <v>85</v>
      </c>
      <c r="H4" s="1" t="s">
        <v>86</v>
      </c>
      <c r="I4" s="1" t="s">
        <v>111</v>
      </c>
      <c r="J4" s="1" t="s">
        <v>30</v>
      </c>
      <c r="K4" s="1" t="s">
        <v>112</v>
      </c>
      <c r="L4" s="1" t="s">
        <v>112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113</v>
      </c>
      <c r="S4" s="1" t="s">
        <v>94</v>
      </c>
      <c r="T4" s="1" t="s">
        <v>95</v>
      </c>
      <c r="U4" s="1" t="s">
        <v>114</v>
      </c>
      <c r="V4" s="1" t="s">
        <v>115</v>
      </c>
    </row>
    <row r="5" s="1" customFormat="1" spans="1:22">
      <c r="A5" s="3">
        <v>999221987868354</v>
      </c>
      <c r="B5" s="1" t="s">
        <v>116</v>
      </c>
      <c r="C5" s="1" t="s">
        <v>117</v>
      </c>
      <c r="D5" s="1" t="s">
        <v>118</v>
      </c>
      <c r="E5" s="1" t="s">
        <v>119</v>
      </c>
      <c r="F5" s="1" t="s">
        <v>120</v>
      </c>
      <c r="G5" s="1" t="s">
        <v>85</v>
      </c>
      <c r="H5" s="1" t="s">
        <v>86</v>
      </c>
      <c r="I5" s="1" t="s">
        <v>121</v>
      </c>
      <c r="J5" s="1" t="s">
        <v>30</v>
      </c>
      <c r="K5" s="1" t="s">
        <v>122</v>
      </c>
      <c r="L5" s="1" t="s">
        <v>122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123</v>
      </c>
      <c r="S5" s="1" t="s">
        <v>94</v>
      </c>
      <c r="T5" s="1" t="s">
        <v>95</v>
      </c>
      <c r="U5" s="1" t="s">
        <v>114</v>
      </c>
      <c r="V5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2023-06-03T02:14:56Z</dcterms:created>
  <dcterms:modified xsi:type="dcterms:W3CDTF">2023-06-03T02:31:57Z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5670EF1383EB4520A2628924D0CBEB77_12</vt:lpwstr>
  </property>
  <property fmtid="{D5CDD505-2E9C-101B-9397-08002B2CF9AE}" pid="3" name="KSOProductBuildVer">
    <vt:lpwstr>2052-11.1.0.14309</vt:lpwstr>
  </property>
</Properties>
</file>