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<sst xmlns="http://schemas.openxmlformats.org/spreadsheetml/2006/main" count="122" uniqueCount="93">
  <si>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</si>
  <si>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</si>
  <si>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</si>
  <si>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</si>
  <si>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</si>
  <si>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</si>
  <si>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</si>
  <si>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</si>
  <si>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</si>
  <si>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</si>
  <si>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</si>
  <si>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</si>
  <si>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</si>
  <si>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</si>
  <si>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</si>
  <si>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</si>
  <si>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</si>
  <si>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</si>
  <si>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</si>
  <si>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</si>
  <si>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</si>
  <si>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</si>
  <si>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</si>
  <si>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</si>
  <si>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</si>
  <si>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999224386917622	</t>
  </si>
  <si>
    <t>Ctrip</t>
  </si>
  <si>
    <t>正常</t>
  </si>
  <si>
    <t>[曼谷]曼谷大仓新颐酒店(The Okura Prestige Bangkok)(8193835)</t>
  </si>
  <si>
    <t>豪华特大床房(至少连住2晚及以上)&lt;早餐&gt;</t>
  </si>
  <si>
    <t>USD</t>
  </si>
  <si>
    <t>YANG/WEI CHENG</t>
  </si>
  <si>
    <t>CA6352230605USD-W</t>
  </si>
  <si>
    <t>未提现</t>
  </si>
  <si>
    <t>携程开票</t>
  </si>
  <si>
    <t xml:space="preserve">3415214	</t>
  </si>
  <si>
    <t xml:space="preserve">7065232	</t>
  </si>
  <si>
    <t xml:space="preserve">999224403772949	</t>
  </si>
  <si>
    <t>[曼谷]曼谷素坤逸 15 瑞享饭店(Mövenpick Hotel Sukhumvit 15 Bangkok)(23861570)</t>
  </si>
  <si>
    <t>高级特大床房(至少连住2晚及以上)&lt;早餐&gt;</t>
  </si>
  <si>
    <t>BOONTOEM/PORNLAPUSSORN</t>
  </si>
  <si>
    <t xml:space="preserve">3419151	</t>
  </si>
  <si>
    <t xml:space="preserve">717432	</t>
  </si>
  <si>
    <t>,</t>
  </si>
  <si>
    <t xml:space="preserve">  USD 757</t>
  </si>
  <si>
    <t>A230605093545911</t>
  </si>
  <si>
    <t>USD / THB 当前参考汇率: 34.865</t>
  </si>
  <si>
    <t>总计：757 USD/
26392.81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</si>
  <si>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</si>
  <si>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</si>
  <si>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</si>
  <si>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</si>
  <si>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</si>
  <si>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</si>
  <si>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</si>
  <si>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</si>
  <si>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</si>
  <si>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</si>
  <si>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</si>
  <si>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</si>
  <si>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</si>
  <si>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</si>
  <si>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</si>
  <si>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</si>
  <si>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</si>
  <si>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</si>
  <si>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</si>
  <si>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2023-05-25</t>
  </si>
  <si>
    <t>3419151</t>
  </si>
  <si>
    <t>曼谷素坤逸 15 瑞享饭店 (SHA Plus+)</t>
  </si>
  <si>
    <t>BOONTOEM PORNLAPUSSORN</t>
  </si>
  <si>
    <t>2023-05-30</t>
  </si>
  <si>
    <t>2023-06-01</t>
  </si>
  <si>
    <t>退房日周结</t>
  </si>
  <si>
    <t>1174.70</t>
  </si>
  <si>
    <t>166.00</t>
  </si>
  <si>
    <t>0</t>
  </si>
  <si>
    <t>0.00</t>
  </si>
  <si>
    <t>携程国际直连(CIT)</t>
  </si>
  <si>
    <t>01.011176</t>
  </si>
  <si>
    <t>2023-05-25 19:36:37</t>
  </si>
  <si>
    <t>否</t>
  </si>
  <si>
    <t>CIT(Thailand) CO,. Ltd</t>
  </si>
  <si>
    <t>直采</t>
  </si>
  <si>
    <t>泰国</t>
  </si>
  <si>
    <t>2023-05-24</t>
  </si>
  <si>
    <t>3415214</t>
  </si>
  <si>
    <t>曼谷大仓新颐饭店</t>
  </si>
  <si>
    <t>YANG WEI CHENG</t>
  </si>
  <si>
    <t>2023-06-04</t>
  </si>
  <si>
    <t>4176.95</t>
  </si>
  <si>
    <t>591.00</t>
  </si>
  <si>
    <t>2023-05-24 17:03:33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</si>
</sst>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11</xdr:row>
      <xdr:rowOff>0</xdr:rowOff>
    </xdr:from>
    <xdr:to>
      <xdr:col>13</xdr:col>
      <xdr:colOff>511810</xdr:colOff>
      <xdr:row>35</xdr:row>
      <xdr:rowOff>167640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2011680"/>
          <a:ext cx="9669780" cy="45567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45078</v>
      </c>
      <c r="G2" s="6">
        <v>45081</v>
      </c>
      <c r="H2" s="4">
        <v>1</v>
      </c>
      <c r="I2" s="4">
        <v>3</v>
      </c>
      <c r="J2" s="4">
        <v>3</v>
      </c>
      <c r="K2" s="4" t="s">
        <v>30</v>
      </c>
      <c r="L2" s="4">
        <v>591</v>
      </c>
      <c r="M2" s="4">
        <v>591</v>
      </c>
      <c r="N2" s="4" t="s">
        <v>31</v>
      </c>
      <c r="O2" s="4" t="s">
        <v>32</v>
      </c>
      <c r="P2" s="4" t="s">
        <v>33</v>
      </c>
      <c r="Q2" s="4">
        <v>0</v>
      </c>
      <c r="R2" s="7">
        <v>45070</v>
      </c>
      <c r="S2" s="6">
        <v>45082</v>
      </c>
      <c r="T2" s="4" t="s">
        <v>34</v>
      </c>
      <c r="U2" s="4">
        <v>591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45076</v>
      </c>
      <c r="G3" s="6">
        <v>45078</v>
      </c>
      <c r="H3" s="4">
        <v>1</v>
      </c>
      <c r="I3" s="4">
        <v>2</v>
      </c>
      <c r="J3" s="4">
        <v>2</v>
      </c>
      <c r="K3" s="4" t="s">
        <v>30</v>
      </c>
      <c r="L3" s="4">
        <v>166</v>
      </c>
      <c r="M3" s="4">
        <v>166</v>
      </c>
      <c r="N3" s="4" t="s">
        <v>40</v>
      </c>
      <c r="O3" s="4" t="s">
        <v>32</v>
      </c>
      <c r="P3" s="4" t="s">
        <v>33</v>
      </c>
      <c r="Q3" s="4">
        <v>0</v>
      </c>
      <c r="R3" s="7">
        <v>45071</v>
      </c>
      <c r="S3" s="6">
        <v>45082</v>
      </c>
      <c r="T3" s="4" t="s">
        <v>34</v>
      </c>
      <c r="U3" s="4">
        <v>166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9" sqref="D9"/>
    </sheetView>
  </sheetViews>
  <sheetFormatPr defaultColWidth="10" defaultRowHeight="14.4"/>
  <cols>
    <col min="1" max="1" width="12.8888888888889" style="4"/>
    <col min="2" max="2" width="10.7777777777778" style="4"/>
    <col min="3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999224386917622</v>
      </c>
      <c r="B2" s="6">
        <v>45078</v>
      </c>
      <c r="C2" s="6">
        <v>45081</v>
      </c>
      <c r="D2" s="4">
        <v>591</v>
      </c>
      <c r="E2" s="4" t="str">
        <f>VLOOKUP(A2,HOP!A:L,12,0)</f>
        <v>591.00</v>
      </c>
      <c r="F2" s="4" t="str">
        <f>VLOOKUP(A2,HOP!A:C,3,0)</f>
        <v>3415214</v>
      </c>
      <c r="G2" s="4">
        <f>D2-E2</f>
        <v>0</v>
      </c>
      <c r="H2" s="4" t="str">
        <f>$H$1&amp;F2</f>
        <v>,3415214</v>
      </c>
      <c r="I2" s="4" t="str">
        <f>VLOOKUP(A2,HOP!A:U,21,0)</f>
        <v>直采</v>
      </c>
    </row>
    <row r="3" s="4" customFormat="1" spans="1:9">
      <c r="A3" s="5">
        <v>999224403772949</v>
      </c>
      <c r="B3" s="6">
        <v>45076</v>
      </c>
      <c r="C3" s="6">
        <v>45078</v>
      </c>
      <c r="D3" s="4">
        <v>166</v>
      </c>
      <c r="E3" s="4" t="str">
        <f>VLOOKUP(A3,HOP!A:L,12,0)</f>
        <v>166.00</v>
      </c>
      <c r="F3" s="4" t="str">
        <f>VLOOKUP(A3,HOP!A:C,3,0)</f>
        <v>3419151</v>
      </c>
      <c r="G3" s="4">
        <f>D3-E3</f>
        <v>0</v>
      </c>
      <c r="H3" s="4" t="str">
        <f>$H$1&amp;F3</f>
        <v>,3419151</v>
      </c>
      <c r="I3" s="4" t="str">
        <f>VLOOKUP(A3,HOP!A:U,21,0)</f>
        <v>直采</v>
      </c>
    </row>
    <row r="5" spans="4:4">
      <c r="D5" s="4">
        <f>SUM(D2:D4)</f>
        <v>757</v>
      </c>
    </row>
    <row r="6" spans="4:4">
      <c r="D6" s="4" t="s">
        <v>44</v>
      </c>
    </row>
    <row r="8" spans="1:3">
      <c r="A8" s="4" t="s">
        <v>45</v>
      </c>
      <c r="B8" s="4">
        <v>757</v>
      </c>
      <c r="C8" s="4">
        <v>26392.81</v>
      </c>
    </row>
    <row r="9" spans="1:1">
      <c r="A9" s="4" t="s">
        <v>46</v>
      </c>
    </row>
    <row r="10" spans="1:1">
      <c r="A10" s="4" t="s">
        <v>47</v>
      </c>
    </row>
  </sheetData>
  <autoFilter ref="A1:X3">
    <extLst/>
  </autoFilter>
  <conditionalFormatting sqref="A1:A10 A1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B8" sqref="B8"/>
    </sheetView>
  </sheetViews>
  <sheetFormatPr defaultColWidth="8.88888888888889" defaultRowHeight="13.2" outlineLevelRow="2"/>
  <cols>
    <col min="1" max="1" width="12.8888888888889" style="1"/>
    <col min="2" max="16383" width="8.88888888888889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999224403772949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999224386917622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72</v>
      </c>
      <c r="G3" s="1" t="s">
        <v>89</v>
      </c>
      <c r="H3" s="1" t="s">
        <v>73</v>
      </c>
      <c r="I3" s="1" t="s">
        <v>90</v>
      </c>
      <c r="J3" s="1" t="s">
        <v>30</v>
      </c>
      <c r="K3" s="1" t="s">
        <v>91</v>
      </c>
      <c r="L3" s="1" t="s">
        <v>91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92</v>
      </c>
      <c r="S3" s="1" t="s">
        <v>81</v>
      </c>
      <c r="T3" s="1" t="s">
        <v>82</v>
      </c>
      <c r="U3" s="1" t="s">
        <v>83</v>
      </c>
      <c r="V3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2023-06-05T01:26:05Z</dcterms:created>
  <dcterms:modified xsi:type="dcterms:W3CDTF">2023-06-05T01:39:36Z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825CD56D493B4E90A78FA3FE49D0CC5F_12</vt:lpwstr>
  </property>
</Properties>
</file>