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2" r:id="rId1"/>
    <sheet name="对账" sheetId="1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<sst xmlns="http://schemas.openxmlformats.org/spreadsheetml/2006/main" count="255" uniqueCount="152">
  <si>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</si>
  <si>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</si>
  <si>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</si>
  <si>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</si>
  <si>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</si>
  <si>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</si>
  <si>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</si>
  <si>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</si>
  <si>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</si>
  <si>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</si>
  <si>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</si>
  <si>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</si>
  <si>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</si>
  <si>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</si>
  <si>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</si>
  <si>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</si>
  <si>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</si>
  <si>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</si>
  <si>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</si>
  <si>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</si>
  <si>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</si>
  <si>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</si>
  <si>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</si>
  <si>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</si>
  <si>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</si>
  <si>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999224041578687	</t>
  </si>
  <si>
    <t>Ctrip</t>
  </si>
  <si>
    <t>正常</t>
  </si>
  <si>
    <t>[肯辛顿-切尔西区]伦勃朗酒店(The Rembrandt)(37207737)</t>
  </si>
  <si>
    <t>行政客房, 1 张双人床&lt;2人入住&gt;&lt;不退款&gt;</t>
  </si>
  <si>
    <t>USD</t>
  </si>
  <si>
    <t>Baron/Ellie</t>
  </si>
  <si>
    <t>CA5326230604USD</t>
  </si>
  <si>
    <t>未提现</t>
  </si>
  <si>
    <t>携程开票</t>
  </si>
  <si>
    <t xml:space="preserve">3337689	</t>
  </si>
  <si>
    <t xml:space="preserve">84949240	</t>
  </si>
  <si>
    <t xml:space="preserve">999224305866154	</t>
  </si>
  <si>
    <t>[首尔]明洞九树2号精品酒店(Nine Tree Premier Hotel Myeongdong 2)(39042961)</t>
  </si>
  <si>
    <t>天空双人房&lt;2人入住&gt;&lt;不退款&gt;</t>
  </si>
  <si>
    <t>LI/JIAYI,Chen/Yici</t>
  </si>
  <si>
    <t xml:space="preserve">3397813	</t>
  </si>
  <si>
    <t xml:space="preserve">CH22305204544	</t>
  </si>
  <si>
    <t xml:space="preserve">999224390845955	</t>
  </si>
  <si>
    <t>[普吉岛]普吉岛班德拉海滩度假村 - SHA Extra Plus 认证(Bandara Phuket Beach Resort - Sha Extra Plus)(37224263)</t>
  </si>
  <si>
    <t>豪华房带阳台&lt;2人入住&gt;&lt;不退款&gt;</t>
  </si>
  <si>
    <t>Man/Skang,Man/Skang</t>
  </si>
  <si>
    <t xml:space="preserve">3416224	</t>
  </si>
  <si>
    <t xml:space="preserve">150921	</t>
  </si>
  <si>
    <t xml:space="preserve">999224502594874	</t>
  </si>
  <si>
    <t>[宿务]宿务格勒里亚山峰酒店(Summit Galleria Cebu - Multiple Use Hotel)(37222024)</t>
  </si>
  <si>
    <t>豪华客房&lt;2人入住&gt;&lt;不退款&gt;&lt;早餐&gt;</t>
  </si>
  <si>
    <t>CARANDANG/CARMELO</t>
  </si>
  <si>
    <t xml:space="preserve">3442263	</t>
  </si>
  <si>
    <t xml:space="preserve">SGC0054571	</t>
  </si>
  <si>
    <t xml:space="preserve">999222869890490	</t>
  </si>
  <si>
    <t>[古晋]达迈海滩度假村(Damai Beach Resort)(44793747)</t>
  </si>
  <si>
    <t>木屋&lt;2人入住&gt;&lt;不退款&gt;</t>
  </si>
  <si>
    <t>bong/ching ying,bong/ching ying</t>
  </si>
  <si>
    <t>CA5326230605USD</t>
  </si>
  <si>
    <t xml:space="preserve">3055181	</t>
  </si>
  <si>
    <t xml:space="preserve">acknowledge	</t>
  </si>
  <si>
    <t xml:space="preserve">999223686607718	</t>
  </si>
  <si>
    <t>[曼谷]曼谷林布兰套房酒店(Rembrandt Hotel and Suites Bangkok)(44800781)</t>
  </si>
  <si>
    <t>高级房&lt;1&gt;&lt;2人入住&gt;&lt;不退款&gt;</t>
  </si>
  <si>
    <t>KANG/JUNG HWA</t>
  </si>
  <si>
    <t xml:space="preserve">	</t>
  </si>
  <si>
    <t>,</t>
  </si>
  <si>
    <t xml:space="preserve"> USD 2023</t>
  </si>
  <si>
    <t>A230605101203911</t>
  </si>
  <si>
    <t>A230605101314911</t>
  </si>
  <si>
    <t>USD / HKD 当前参考汇率: 7.83829</t>
  </si>
  <si>
    <t>总计：2023 USD/
15856.86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</si>
  <si>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</si>
  <si>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</si>
  <si>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</si>
  <si>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</si>
  <si>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</si>
  <si>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</si>
  <si>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</si>
  <si>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</si>
  <si>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</si>
  <si>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</si>
  <si>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</si>
  <si>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</si>
  <si>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</si>
  <si>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</si>
  <si>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</si>
  <si>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</si>
  <si>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</si>
  <si>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</si>
  <si>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</si>
  <si>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2023-05-31</t>
  </si>
  <si>
    <t>3442263</t>
  </si>
  <si>
    <t>宿务峰会广场酒店</t>
  </si>
  <si>
    <t>CARANDANG CARMELO</t>
  </si>
  <si>
    <t>2023-06-01</t>
  </si>
  <si>
    <t>退房日周结</t>
  </si>
  <si>
    <t>404.59</t>
  </si>
  <si>
    <t>57.00</t>
  </si>
  <si>
    <t>0</t>
  </si>
  <si>
    <t>0.00</t>
  </si>
  <si>
    <t>携程盛景国际直连</t>
  </si>
  <si>
    <t>01.010677</t>
  </si>
  <si>
    <t>2023-05-31 13:32:01</t>
  </si>
  <si>
    <t>否</t>
  </si>
  <si>
    <t>汇智国际旅游发展有限公司</t>
  </si>
  <si>
    <t>直采</t>
  </si>
  <si>
    <t>菲律宾</t>
  </si>
  <si>
    <t>2023-05-24</t>
  </si>
  <si>
    <t>3416224</t>
  </si>
  <si>
    <t>普吉班德拉海滩度假酒店(SHA Extra Plus)</t>
  </si>
  <si>
    <t>Man Skang,Man Skang</t>
  </si>
  <si>
    <t>2023-05-29</t>
  </si>
  <si>
    <t>848.11</t>
  </si>
  <si>
    <t>120.00</t>
  </si>
  <si>
    <t>2023-05-25 12:15:01</t>
  </si>
  <si>
    <t>泰国</t>
  </si>
  <si>
    <t>2023-05-20</t>
  </si>
  <si>
    <t>3397813</t>
  </si>
  <si>
    <t>九棵树至尊酒店明洞2号店</t>
  </si>
  <si>
    <t>LI JIAYI,Chen Yici</t>
  </si>
  <si>
    <t>9490.10</t>
  </si>
  <si>
    <t>1351.00</t>
  </si>
  <si>
    <t>2023-05-20 05:23:54</t>
  </si>
  <si>
    <t>直连</t>
  </si>
  <si>
    <t>韩国</t>
  </si>
  <si>
    <t>2023-05-07</t>
  </si>
  <si>
    <t>3337689</t>
  </si>
  <si>
    <t>伦勃朗酒店</t>
  </si>
  <si>
    <t>Baron Ellie</t>
  </si>
  <si>
    <t>2026.15</t>
  </si>
  <si>
    <t>293.00</t>
  </si>
  <si>
    <t>2023-05-07 16:48:03</t>
  </si>
  <si>
    <t>英国</t>
  </si>
  <si>
    <t>2023-04-16</t>
  </si>
  <si>
    <t>3234076</t>
  </si>
  <si>
    <t>曼谷瑞博朗得酒店</t>
  </si>
  <si>
    <t>KANG JUNG HWA</t>
  </si>
  <si>
    <t>2023-05-30</t>
  </si>
  <si>
    <t>2023-06-02</t>
  </si>
  <si>
    <t>847.31</t>
  </si>
  <si>
    <t>123.00</t>
  </si>
  <si>
    <t>2023-04-16 18:28:29</t>
  </si>
  <si>
    <t>2023-02-22</t>
  </si>
  <si>
    <t>3055181</t>
  </si>
  <si>
    <t>达迈海滩度假村</t>
  </si>
  <si>
    <t>bong ching ying,bong ching ying</t>
  </si>
  <si>
    <t>544.92</t>
  </si>
  <si>
    <t>79.00</t>
  </si>
  <si>
    <t>2023-02-22 14:35:54</t>
  </si>
  <si>
    <t>马来西亚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</si>
</sst>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121920</xdr:colOff>
      <xdr:row>42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4560"/>
          <a:ext cx="9974580" cy="5082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G14" sqref="G14"/>
    </sheetView>
  </sheetViews>
  <sheetFormatPr defaultColWidth="10" defaultRowHeight="14.4" outlineLevelRow="6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45077</v>
      </c>
      <c r="G2" s="6">
        <v>45078</v>
      </c>
      <c r="H2" s="4">
        <v>1</v>
      </c>
      <c r="I2" s="4">
        <v>1</v>
      </c>
      <c r="J2" s="4">
        <v>1</v>
      </c>
      <c r="K2" s="4" t="s">
        <v>30</v>
      </c>
      <c r="L2" s="4">
        <v>293</v>
      </c>
      <c r="M2" s="4">
        <v>293</v>
      </c>
      <c r="N2" s="4" t="s">
        <v>31</v>
      </c>
      <c r="O2" s="4" t="s">
        <v>32</v>
      </c>
      <c r="P2" s="4" t="s">
        <v>33</v>
      </c>
      <c r="Q2" s="4">
        <v>0</v>
      </c>
      <c r="R2" s="7">
        <v>45053</v>
      </c>
      <c r="S2" s="6">
        <v>45081</v>
      </c>
      <c r="T2" s="4" t="s">
        <v>34</v>
      </c>
      <c r="U2" s="4">
        <v>293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45070</v>
      </c>
      <c r="G3" s="6">
        <v>45078</v>
      </c>
      <c r="H3" s="4">
        <v>1</v>
      </c>
      <c r="I3" s="4">
        <v>8</v>
      </c>
      <c r="J3" s="4">
        <v>8</v>
      </c>
      <c r="K3" s="4" t="s">
        <v>30</v>
      </c>
      <c r="L3" s="4">
        <v>1351</v>
      </c>
      <c r="M3" s="4">
        <v>1351</v>
      </c>
      <c r="N3" s="4" t="s">
        <v>40</v>
      </c>
      <c r="O3" s="4" t="s">
        <v>32</v>
      </c>
      <c r="P3" s="4" t="s">
        <v>33</v>
      </c>
      <c r="Q3" s="4">
        <v>0</v>
      </c>
      <c r="R3" s="7">
        <v>45066</v>
      </c>
      <c r="S3" s="6">
        <v>45081</v>
      </c>
      <c r="T3" s="4" t="s">
        <v>34</v>
      </c>
      <c r="U3" s="4">
        <v>1351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45075</v>
      </c>
      <c r="G4" s="6">
        <v>45078</v>
      </c>
      <c r="H4" s="4">
        <v>1</v>
      </c>
      <c r="I4" s="4">
        <v>3</v>
      </c>
      <c r="J4" s="4">
        <v>3</v>
      </c>
      <c r="K4" s="4" t="s">
        <v>30</v>
      </c>
      <c r="L4" s="4">
        <v>120</v>
      </c>
      <c r="M4" s="4">
        <v>120</v>
      </c>
      <c r="N4" s="4" t="s">
        <v>46</v>
      </c>
      <c r="O4" s="4" t="s">
        <v>32</v>
      </c>
      <c r="P4" s="4" t="s">
        <v>33</v>
      </c>
      <c r="Q4" s="4">
        <v>0</v>
      </c>
      <c r="R4" s="7">
        <v>45070</v>
      </c>
      <c r="S4" s="6">
        <v>45081</v>
      </c>
      <c r="T4" s="4" t="s">
        <v>34</v>
      </c>
      <c r="U4" s="4">
        <v>120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45077</v>
      </c>
      <c r="G5" s="6">
        <v>45078</v>
      </c>
      <c r="H5" s="4">
        <v>1</v>
      </c>
      <c r="I5" s="4">
        <v>1</v>
      </c>
      <c r="J5" s="4">
        <v>1</v>
      </c>
      <c r="K5" s="4" t="s">
        <v>30</v>
      </c>
      <c r="L5" s="4">
        <v>57</v>
      </c>
      <c r="M5" s="4">
        <v>57</v>
      </c>
      <c r="N5" s="4" t="s">
        <v>52</v>
      </c>
      <c r="O5" s="4" t="s">
        <v>32</v>
      </c>
      <c r="P5" s="4" t="s">
        <v>33</v>
      </c>
      <c r="Q5" s="4">
        <v>0</v>
      </c>
      <c r="R5" s="7">
        <v>45077</v>
      </c>
      <c r="S5" s="6">
        <v>45081</v>
      </c>
      <c r="T5" s="4" t="s">
        <v>34</v>
      </c>
      <c r="U5" s="4">
        <v>57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45078</v>
      </c>
      <c r="G6" s="6">
        <v>45079</v>
      </c>
      <c r="H6" s="4">
        <v>1</v>
      </c>
      <c r="I6" s="4">
        <v>1</v>
      </c>
      <c r="J6" s="4">
        <v>1</v>
      </c>
      <c r="K6" s="4" t="s">
        <v>30</v>
      </c>
      <c r="L6" s="4">
        <v>79</v>
      </c>
      <c r="M6" s="4">
        <v>79</v>
      </c>
      <c r="N6" s="4" t="s">
        <v>58</v>
      </c>
      <c r="O6" s="4" t="s">
        <v>59</v>
      </c>
      <c r="P6" s="4" t="s">
        <v>33</v>
      </c>
      <c r="Q6" s="4">
        <v>0</v>
      </c>
      <c r="R6" s="7">
        <v>44979</v>
      </c>
      <c r="S6" s="6">
        <v>45082</v>
      </c>
      <c r="T6" s="4" t="s">
        <v>34</v>
      </c>
      <c r="U6" s="4">
        <v>79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62</v>
      </c>
      <c r="B7" s="4" t="s">
        <v>26</v>
      </c>
      <c r="C7" s="4" t="s">
        <v>27</v>
      </c>
      <c r="D7" s="4" t="s">
        <v>63</v>
      </c>
      <c r="E7" s="4" t="s">
        <v>64</v>
      </c>
      <c r="F7" s="6">
        <v>45076</v>
      </c>
      <c r="G7" s="6">
        <v>45079</v>
      </c>
      <c r="H7" s="4">
        <v>1</v>
      </c>
      <c r="I7" s="4">
        <v>3</v>
      </c>
      <c r="J7" s="4">
        <v>3</v>
      </c>
      <c r="K7" s="4" t="s">
        <v>30</v>
      </c>
      <c r="L7" s="4">
        <v>123</v>
      </c>
      <c r="M7" s="4">
        <v>123</v>
      </c>
      <c r="N7" s="4" t="s">
        <v>65</v>
      </c>
      <c r="O7" s="4" t="s">
        <v>59</v>
      </c>
      <c r="P7" s="4" t="s">
        <v>33</v>
      </c>
      <c r="Q7" s="4">
        <v>0</v>
      </c>
      <c r="R7" s="7">
        <v>45032</v>
      </c>
      <c r="S7" s="6">
        <v>45082</v>
      </c>
      <c r="T7" s="4" t="s">
        <v>34</v>
      </c>
      <c r="U7" s="4">
        <v>123</v>
      </c>
      <c r="V7" s="4">
        <v>0</v>
      </c>
      <c r="W7" s="4">
        <v>0</v>
      </c>
      <c r="X7" s="4" t="s">
        <v>66</v>
      </c>
      <c r="Y7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1" sqref="A11:C14"/>
    </sheetView>
  </sheetViews>
  <sheetFormatPr defaultColWidth="10" defaultRowHeight="14.4"/>
  <cols>
    <col min="1" max="1" width="12.8888888888889" style="4"/>
    <col min="2" max="2" width="10.7777777777778" style="4"/>
    <col min="3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hidden="1" spans="1:9">
      <c r="A2" s="5">
        <v>999224041578687</v>
      </c>
      <c r="B2" s="6">
        <v>45077</v>
      </c>
      <c r="C2" s="6">
        <v>45078</v>
      </c>
      <c r="D2" s="4">
        <v>293</v>
      </c>
      <c r="E2" s="4" t="str">
        <f>VLOOKUP(A2,HOP!A:L,12,0)</f>
        <v>293.00</v>
      </c>
      <c r="F2" s="4" t="str">
        <f>VLOOKUP(A2,HOP!A:C,3,0)</f>
        <v>3337689</v>
      </c>
      <c r="G2" s="4">
        <f>D2-E2</f>
        <v>0</v>
      </c>
      <c r="H2" s="4" t="str">
        <f>$H$1&amp;F2</f>
        <v>,3337689</v>
      </c>
      <c r="I2" s="4" t="str">
        <f>VLOOKUP(A2,HOP!A:U,21,0)</f>
        <v>直连</v>
      </c>
    </row>
    <row r="3" s="4" customFormat="1" hidden="1" spans="1:9">
      <c r="A3" s="5">
        <v>999224305866154</v>
      </c>
      <c r="B3" s="6">
        <v>45070</v>
      </c>
      <c r="C3" s="6">
        <v>45078</v>
      </c>
      <c r="D3" s="4">
        <v>1351</v>
      </c>
      <c r="E3" s="4" t="str">
        <f>VLOOKUP(A3,HOP!A:L,12,0)</f>
        <v>1351.00</v>
      </c>
      <c r="F3" s="4" t="str">
        <f>VLOOKUP(A3,HOP!A:C,3,0)</f>
        <v>3397813</v>
      </c>
      <c r="G3" s="4">
        <f>D3-E3</f>
        <v>0</v>
      </c>
      <c r="H3" s="4" t="str">
        <f>$H$1&amp;F3</f>
        <v>,3397813</v>
      </c>
      <c r="I3" s="4" t="str">
        <f>VLOOKUP(A3,HOP!A:U,21,0)</f>
        <v>直连</v>
      </c>
    </row>
    <row r="4" s="4" customFormat="1" spans="1:9">
      <c r="A4" s="5">
        <v>999224390845955</v>
      </c>
      <c r="B4" s="6">
        <v>45075</v>
      </c>
      <c r="C4" s="6">
        <v>45078</v>
      </c>
      <c r="D4" s="4">
        <v>120</v>
      </c>
      <c r="E4" s="4" t="str">
        <f>VLOOKUP(A4,HOP!A:L,12,0)</f>
        <v>120.00</v>
      </c>
      <c r="F4" s="4" t="str">
        <f>VLOOKUP(A4,HOP!A:C,3,0)</f>
        <v>3416224</v>
      </c>
      <c r="G4" s="4">
        <f>D4-E4</f>
        <v>0</v>
      </c>
      <c r="H4" s="4" t="str">
        <f>$H$1&amp;F4</f>
        <v>,3416224</v>
      </c>
      <c r="I4" s="4" t="str">
        <f>VLOOKUP(A4,HOP!A:U,21,0)</f>
        <v>直采</v>
      </c>
    </row>
    <row r="5" s="4" customFormat="1" spans="1:9">
      <c r="A5" s="5">
        <v>999224502594874</v>
      </c>
      <c r="B5" s="6">
        <v>45077</v>
      </c>
      <c r="C5" s="6">
        <v>45078</v>
      </c>
      <c r="D5" s="4">
        <v>57</v>
      </c>
      <c r="E5" s="4" t="str">
        <f>VLOOKUP(A5,HOP!A:L,12,0)</f>
        <v>57.00</v>
      </c>
      <c r="F5" s="4" t="str">
        <f>VLOOKUP(A5,HOP!A:C,3,0)</f>
        <v>3442263</v>
      </c>
      <c r="G5" s="4">
        <f>D5-E5</f>
        <v>0</v>
      </c>
      <c r="H5" s="4" t="str">
        <f>$H$1&amp;F5</f>
        <v>,3442263</v>
      </c>
      <c r="I5" s="4" t="str">
        <f>VLOOKUP(A5,HOP!A:U,21,0)</f>
        <v>直采</v>
      </c>
    </row>
    <row r="6" s="4" customFormat="1" hidden="1" spans="1:9">
      <c r="A6" s="5">
        <v>999222869890490</v>
      </c>
      <c r="B6" s="6">
        <v>45078</v>
      </c>
      <c r="C6" s="6">
        <v>45079</v>
      </c>
      <c r="D6" s="4">
        <v>79</v>
      </c>
      <c r="E6" s="4" t="str">
        <f>VLOOKUP(A6,HOP!A:L,12,0)</f>
        <v>79.00</v>
      </c>
      <c r="F6" s="4" t="str">
        <f>VLOOKUP(A6,HOP!A:C,3,0)</f>
        <v>3055181</v>
      </c>
      <c r="G6" s="4">
        <f>D6-E6</f>
        <v>0</v>
      </c>
      <c r="H6" s="4" t="str">
        <f>$H$1&amp;F6</f>
        <v>,3055181</v>
      </c>
      <c r="I6" s="4" t="str">
        <f>VLOOKUP(A6,HOP!A:U,21,0)</f>
        <v>直连</v>
      </c>
    </row>
    <row r="7" s="4" customFormat="1" spans="1:9">
      <c r="A7" s="5">
        <v>999223686607718</v>
      </c>
      <c r="B7" s="6">
        <v>45076</v>
      </c>
      <c r="C7" s="6">
        <v>45079</v>
      </c>
      <c r="D7" s="4">
        <v>123</v>
      </c>
      <c r="E7" s="4" t="str">
        <f>VLOOKUP(A7,HOP!A:L,12,0)</f>
        <v>123.00</v>
      </c>
      <c r="F7" s="4" t="str">
        <f>VLOOKUP(A7,HOP!A:C,3,0)</f>
        <v>3234076</v>
      </c>
      <c r="G7" s="4">
        <f>D7-E7</f>
        <v>0</v>
      </c>
      <c r="H7" s="4" t="str">
        <f>$H$1&amp;F7</f>
        <v>,3234076</v>
      </c>
      <c r="I7" s="4" t="str">
        <f>VLOOKUP(A7,HOP!A:U,21,0)</f>
        <v>直采</v>
      </c>
    </row>
    <row r="9" spans="4:4">
      <c r="D9" s="4">
        <f>SUM(D2:D8)</f>
        <v>2023</v>
      </c>
    </row>
    <row r="10" spans="4:4">
      <c r="D10" s="4" t="s">
        <v>68</v>
      </c>
    </row>
    <row r="11" spans="1:3">
      <c r="A11" s="4" t="s">
        <v>69</v>
      </c>
      <c r="B11" s="4">
        <v>1723</v>
      </c>
      <c r="C11" s="4">
        <v>13505.37</v>
      </c>
    </row>
    <row r="12" spans="1:3">
      <c r="A12" s="4" t="s">
        <v>70</v>
      </c>
      <c r="B12" s="4">
        <v>300</v>
      </c>
      <c r="C12" s="4">
        <v>2351.49</v>
      </c>
    </row>
    <row r="13" spans="1:3">
      <c r="A13" s="4" t="s">
        <v>71</v>
      </c>
      <c r="B13" s="4">
        <f>SUBTOTAL(9,B11:B12)</f>
        <v>2023</v>
      </c>
      <c r="C13" s="4">
        <f>SUBTOTAL(9,C11:C12)</f>
        <v>15856.86</v>
      </c>
    </row>
    <row r="14" spans="1:1">
      <c r="A14" s="4" t="s">
        <v>72</v>
      </c>
    </row>
  </sheetData>
  <autoFilter ref="A1:X7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C11" sqref="C11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999224502594874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92</v>
      </c>
      <c r="G2" s="1" t="s">
        <v>96</v>
      </c>
      <c r="H2" s="1" t="s">
        <v>97</v>
      </c>
      <c r="I2" s="1" t="s">
        <v>98</v>
      </c>
      <c r="J2" s="1" t="s">
        <v>30</v>
      </c>
      <c r="K2" s="1" t="s">
        <v>99</v>
      </c>
      <c r="L2" s="1" t="s">
        <v>99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 t="s">
        <v>108</v>
      </c>
    </row>
    <row r="3" s="1" customFormat="1" spans="1:22">
      <c r="A3" s="3">
        <v>999224390845955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96</v>
      </c>
      <c r="H3" s="1" t="s">
        <v>97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116</v>
      </c>
      <c r="S3" s="1" t="s">
        <v>105</v>
      </c>
      <c r="T3" s="1" t="s">
        <v>106</v>
      </c>
      <c r="U3" s="1" t="s">
        <v>107</v>
      </c>
      <c r="V3" s="1" t="s">
        <v>117</v>
      </c>
    </row>
    <row r="4" s="1" customFormat="1" spans="1:22">
      <c r="A4" s="3">
        <v>999224305866154</v>
      </c>
      <c r="B4" s="1" t="s">
        <v>118</v>
      </c>
      <c r="C4" s="1" t="s">
        <v>119</v>
      </c>
      <c r="D4" s="1" t="s">
        <v>120</v>
      </c>
      <c r="E4" s="1" t="s">
        <v>121</v>
      </c>
      <c r="F4" s="1" t="s">
        <v>109</v>
      </c>
      <c r="G4" s="1" t="s">
        <v>96</v>
      </c>
      <c r="H4" s="1" t="s">
        <v>97</v>
      </c>
      <c r="I4" s="1" t="s">
        <v>122</v>
      </c>
      <c r="J4" s="1" t="s">
        <v>30</v>
      </c>
      <c r="K4" s="1" t="s">
        <v>123</v>
      </c>
      <c r="L4" s="1" t="s">
        <v>123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124</v>
      </c>
      <c r="S4" s="1" t="s">
        <v>105</v>
      </c>
      <c r="T4" s="1" t="s">
        <v>106</v>
      </c>
      <c r="U4" s="1" t="s">
        <v>125</v>
      </c>
      <c r="V4" s="1" t="s">
        <v>126</v>
      </c>
    </row>
    <row r="5" s="1" customFormat="1" spans="1:22">
      <c r="A5" s="3">
        <v>999224041578687</v>
      </c>
      <c r="B5" s="1" t="s">
        <v>127</v>
      </c>
      <c r="C5" s="1" t="s">
        <v>128</v>
      </c>
      <c r="D5" s="1" t="s">
        <v>129</v>
      </c>
      <c r="E5" s="1" t="s">
        <v>130</v>
      </c>
      <c r="F5" s="1" t="s">
        <v>92</v>
      </c>
      <c r="G5" s="1" t="s">
        <v>96</v>
      </c>
      <c r="H5" s="1" t="s">
        <v>97</v>
      </c>
      <c r="I5" s="1" t="s">
        <v>131</v>
      </c>
      <c r="J5" s="1" t="s">
        <v>30</v>
      </c>
      <c r="K5" s="1" t="s">
        <v>132</v>
      </c>
      <c r="L5" s="1" t="s">
        <v>132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133</v>
      </c>
      <c r="S5" s="1" t="s">
        <v>105</v>
      </c>
      <c r="T5" s="1" t="s">
        <v>106</v>
      </c>
      <c r="U5" s="1" t="s">
        <v>125</v>
      </c>
      <c r="V5" s="1" t="s">
        <v>134</v>
      </c>
    </row>
    <row r="6" s="1" customFormat="1" spans="1:22">
      <c r="A6" s="3">
        <v>999223686607718</v>
      </c>
      <c r="B6" s="1" t="s">
        <v>135</v>
      </c>
      <c r="C6" s="1" t="s">
        <v>136</v>
      </c>
      <c r="D6" s="1" t="s">
        <v>137</v>
      </c>
      <c r="E6" s="1" t="s">
        <v>138</v>
      </c>
      <c r="F6" s="1" t="s">
        <v>139</v>
      </c>
      <c r="G6" s="1" t="s">
        <v>140</v>
      </c>
      <c r="H6" s="1" t="s">
        <v>97</v>
      </c>
      <c r="I6" s="1" t="s">
        <v>141</v>
      </c>
      <c r="J6" s="1" t="s">
        <v>30</v>
      </c>
      <c r="K6" s="1" t="s">
        <v>142</v>
      </c>
      <c r="L6" s="1" t="s">
        <v>142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143</v>
      </c>
      <c r="S6" s="1" t="s">
        <v>105</v>
      </c>
      <c r="T6" s="1" t="s">
        <v>106</v>
      </c>
      <c r="U6" s="1" t="s">
        <v>107</v>
      </c>
      <c r="V6" s="1" t="s">
        <v>117</v>
      </c>
    </row>
    <row r="7" s="1" customFormat="1" spans="1:22">
      <c r="A7" s="3">
        <v>999222869890490</v>
      </c>
      <c r="B7" s="1" t="s">
        <v>144</v>
      </c>
      <c r="C7" s="1" t="s">
        <v>145</v>
      </c>
      <c r="D7" s="1" t="s">
        <v>146</v>
      </c>
      <c r="E7" s="1" t="s">
        <v>147</v>
      </c>
      <c r="F7" s="1" t="s">
        <v>96</v>
      </c>
      <c r="G7" s="1" t="s">
        <v>140</v>
      </c>
      <c r="H7" s="1" t="s">
        <v>97</v>
      </c>
      <c r="I7" s="1" t="s">
        <v>148</v>
      </c>
      <c r="J7" s="1" t="s">
        <v>30</v>
      </c>
      <c r="K7" s="1" t="s">
        <v>149</v>
      </c>
      <c r="L7" s="1" t="s">
        <v>149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103</v>
      </c>
      <c r="R7" s="1" t="s">
        <v>150</v>
      </c>
      <c r="S7" s="1" t="s">
        <v>105</v>
      </c>
      <c r="T7" s="1" t="s">
        <v>106</v>
      </c>
      <c r="U7" s="1" t="s">
        <v>125</v>
      </c>
      <c r="V7" s="1" t="s">
        <v>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2023-06-05T01:19:00Z</dcterms:created>
  <dcterms:modified xsi:type="dcterms:W3CDTF">2023-06-05T02:14:28Z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AE9CA35B96C041F49D62782F230D8D75_12</vt:lpwstr>
  </property>
  <property fmtid="{D5CDD505-2E9C-101B-9397-08002B2CF9AE}" pid="3" name="KSOProductBuildVer">
    <vt:lpwstr>2052-11.1.0.14309</vt:lpwstr>
  </property>
</Properties>
</file>