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<sst xmlns="http://schemas.openxmlformats.org/spreadsheetml/2006/main" count="532" uniqueCount="202">
  <si>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</si>
  <si>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</si>
  <si>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</si>
  <si>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</si>
  <si>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</si>
  <si>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</si>
  <si>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</si>
  <si>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</si>
  <si>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</si>
  <si>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</si>
  <si>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</si>
  <si>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</si>
  <si>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</si>
  <si>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</si>
  <si>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</si>
  <si>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</si>
  <si>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</si>
  <si>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</si>
  <si>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</si>
  <si>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</si>
  <si>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</si>
  <si>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</si>
  <si>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</si>
  <si>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</si>
  <si>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</si>
  <si>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999223796094414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</si>
  <si>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</si>
  <si>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</si>
  <si>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</si>
  <si>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</si>
  <si>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</si>
  <si>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LI/TONGYU,JIN/XI</t>
  </si>
  <si>
    <t>CA363230606CNY</t>
  </si>
  <si>
    <t>未提现</t>
  </si>
  <si>
    <t>携程开票</t>
  </si>
  <si>
    <t xml:space="preserve">3273883	</t>
  </si>
  <si>
    <t xml:space="preserve">	</t>
  </si>
  <si>
    <t xml:space="preserve">999223884007020	</t>
  </si>
  <si>
    <t>[香港]香港九龙酒店(The Kowloon Hotel)(9826444)</t>
  </si>
  <si>
    <t>豪华房(至少提前5天预订)(至少连住2晚及以上)&lt;双人入住&gt;&lt;内宾&gt;&lt;无早&gt;</t>
  </si>
  <si>
    <t>LI/YANYUN</t>
  </si>
  <si>
    <t xml:space="preserve">3298407	</t>
  </si>
  <si>
    <t xml:space="preserve">999223884013775	</t>
  </si>
  <si>
    <t>BAI/CHAO</t>
  </si>
  <si>
    <t xml:space="preserve">3298408	</t>
  </si>
  <si>
    <t xml:space="preserve">999223902322209	</t>
  </si>
  <si>
    <t>[香港]富荟土瓜湾酒店(iclub To Kwa Wan Hotel)(17099151)</t>
  </si>
  <si>
    <t>尊荟客房(至少提前3天预订)&lt;连住2-7晚&gt;&lt;双人入住&gt;&lt;内宾&gt;&lt;无早&gt;</t>
  </si>
  <si>
    <t>Yang/Jiayi,Jiang/Yinzhen,Li/Huanbiao,Li/Qixian</t>
  </si>
  <si>
    <t xml:space="preserve">3302751	</t>
  </si>
  <si>
    <t xml:space="preserve">999223904952306	</t>
  </si>
  <si>
    <t>Wen/wenwen,Jiang/zhenzhang</t>
  </si>
  <si>
    <t xml:space="preserve">3303840	</t>
  </si>
  <si>
    <t xml:space="preserve">999223906756015	</t>
  </si>
  <si>
    <t>CHEN/Silin,CHEN/Tingting</t>
  </si>
  <si>
    <t xml:space="preserve">3304491	</t>
  </si>
  <si>
    <t xml:space="preserve">999223949620125	</t>
  </si>
  <si>
    <t>方块客房 (城市景观)(至少提前5天预订)(至少连住2晚及以上)&lt;双人入住&gt;&lt;内宾&gt;&lt;无早&gt;</t>
  </si>
  <si>
    <t>LAI/ZHI TAO,Yan/Danxiaoyi</t>
  </si>
  <si>
    <t xml:space="preserve">3311252	</t>
  </si>
  <si>
    <t xml:space="preserve">999223968026108	</t>
  </si>
  <si>
    <t>[香港]香港九龙海逸君绰酒店(Harbour Grand Kowloon)(17095949)</t>
  </si>
  <si>
    <t>高级客房(至少连住2晚及以上)&lt;特惠&gt;&lt;双人入住&gt;&lt;内宾&gt;&lt;无早&gt;</t>
  </si>
  <si>
    <t>ZHANG/XIUYUAN</t>
  </si>
  <si>
    <t xml:space="preserve">3315670	</t>
  </si>
  <si>
    <t xml:space="preserve">999223970302210	</t>
  </si>
  <si>
    <t>RAN/YUNXIA</t>
  </si>
  <si>
    <t xml:space="preserve">3316622	</t>
  </si>
  <si>
    <t xml:space="preserve">999224005544949	</t>
  </si>
  <si>
    <t>YU/QIFEN</t>
  </si>
  <si>
    <t xml:space="preserve">3327068	</t>
  </si>
  <si>
    <t xml:space="preserve">999224100000351	</t>
  </si>
  <si>
    <t>LU/YANYAN</t>
  </si>
  <si>
    <t xml:space="preserve">3356854	</t>
  </si>
  <si>
    <t xml:space="preserve">999224106135179	</t>
  </si>
  <si>
    <t>LI/KAN,Sha/Yu</t>
  </si>
  <si>
    <t xml:space="preserve">3358605	</t>
  </si>
  <si>
    <t xml:space="preserve">999224148148676	</t>
  </si>
  <si>
    <t>卓荟客房(至少提前3天预订)&lt;连住2-7晚&gt;&lt;双人入住&gt;&lt;内宾&gt;&lt;无早&gt;</t>
  </si>
  <si>
    <t>Jiang/liling,Yang/jiayi</t>
  </si>
  <si>
    <t xml:space="preserve">3372752	</t>
  </si>
  <si>
    <t xml:space="preserve">999224268635538	</t>
  </si>
  <si>
    <t>[北京]北京雅诗阁盛世博瑞服务公寓(68393305)</t>
  </si>
  <si>
    <t>行政单房公寓&lt;双人入住&gt;&lt;内宾&gt;&lt;预付&gt;&lt;双早&gt;</t>
  </si>
  <si>
    <t>王钰森</t>
  </si>
  <si>
    <t xml:space="preserve">3389871	</t>
  </si>
  <si>
    <t xml:space="preserve">77742SE019203	</t>
  </si>
  <si>
    <t xml:space="preserve">999224283642335	</t>
  </si>
  <si>
    <t>[梅州]梅州白天鹅迎宾馆(100697959)</t>
  </si>
  <si>
    <t>商务江景双床房&lt;超值特惠&gt;&lt;双人入住&gt;&lt;日历房套餐高价值&gt;&lt;单早&gt;&lt;新酒店礼盒&gt;</t>
  </si>
  <si>
    <t>王盈悦</t>
  </si>
  <si>
    <t>，</t>
  </si>
  <si>
    <t>202305182337140076</t>
  </si>
  <si>
    <t>A230606093214481</t>
  </si>
  <si>
    <t>A230606093310481</t>
  </si>
  <si>
    <t>房集：i230606093141 269.5元</t>
  </si>
  <si>
    <t>CNY / HKD 当前参考汇率: 1.100767617</t>
  </si>
  <si>
    <t>总计：36439.53 CNY/
40111.45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</si>
  <si>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</si>
  <si>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</si>
  <si>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</si>
  <si>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</si>
  <si>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</si>
  <si>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</si>
  <si>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</si>
  <si>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</si>
  <si>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</si>
  <si>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</si>
  <si>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</si>
  <si>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</si>
  <si>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</si>
  <si>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</si>
  <si>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</si>
  <si>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</si>
  <si>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</si>
  <si>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</si>
  <si>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</si>
  <si>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</si>
  <si>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3389871</t>
  </si>
  <si>
    <t>北京雅诗阁山水文园服务公寓</t>
  </si>
  <si>
    <t>2023-05-19</t>
  </si>
  <si>
    <t>2023-05-22</t>
  </si>
  <si>
    <t>退房日周结</t>
  </si>
  <si>
    <t>2730.03</t>
  </si>
  <si>
    <t>RMB</t>
  </si>
  <si>
    <t>0</t>
  </si>
  <si>
    <t>0.00</t>
  </si>
  <si>
    <t>携程国内直连(DD)</t>
  </si>
  <si>
    <t>01.011249</t>
  </si>
  <si>
    <t>2023-05-18 12:34:56</t>
  </si>
  <si>
    <t>否</t>
  </si>
  <si>
    <t>汇智国际旅游发展有限公司</t>
  </si>
  <si>
    <t>直连</t>
  </si>
  <si>
    <t>中国</t>
  </si>
  <si>
    <t>2023-05-14</t>
  </si>
  <si>
    <t>3372752</t>
  </si>
  <si>
    <t>富荟土瓜湾酒店</t>
  </si>
  <si>
    <t>Jiang liling,Yang jiayi</t>
  </si>
  <si>
    <t>2023-05-20</t>
  </si>
  <si>
    <t>1196.00</t>
  </si>
  <si>
    <t>2023-05-16 20:39:04</t>
  </si>
  <si>
    <t>直采</t>
  </si>
  <si>
    <t>2023-05-12</t>
  </si>
  <si>
    <t>3358605</t>
  </si>
  <si>
    <t>香港九龙酒店</t>
  </si>
  <si>
    <t>LI KAN,Sha Yu</t>
  </si>
  <si>
    <t>3578.00</t>
  </si>
  <si>
    <t>2023-05-12 15:40:53</t>
  </si>
  <si>
    <t>2023-05-11</t>
  </si>
  <si>
    <t>3356854</t>
  </si>
  <si>
    <t>LU YANYAN</t>
  </si>
  <si>
    <t>2798.00</t>
  </si>
  <si>
    <t>2023-05-12 15:38:11</t>
  </si>
  <si>
    <t>2023-05-05</t>
  </si>
  <si>
    <t>3327068</t>
  </si>
  <si>
    <t>香港九龙海逸君绰酒店</t>
  </si>
  <si>
    <t>YU QIFEN</t>
  </si>
  <si>
    <t>3500.00</t>
  </si>
  <si>
    <t>2023-05-05 12:04:39</t>
  </si>
  <si>
    <t>2023-05-02</t>
  </si>
  <si>
    <t>3316622</t>
  </si>
  <si>
    <t>RAN YUNXIA</t>
  </si>
  <si>
    <t>2880.00</t>
  </si>
  <si>
    <t>2023-05-03 14:44:28</t>
  </si>
  <si>
    <t>3315670</t>
  </si>
  <si>
    <t>ZHANG XIUYUAN</t>
  </si>
  <si>
    <t>2023-05-16</t>
  </si>
  <si>
    <t>5365.00</t>
  </si>
  <si>
    <t>2023-05-03 10:47:19</t>
  </si>
  <si>
    <t>2023-05-01</t>
  </si>
  <si>
    <t>3311252</t>
  </si>
  <si>
    <t>历山酒店</t>
  </si>
  <si>
    <t>LAI ZHI TAO,Yan Danxiaoyi</t>
  </si>
  <si>
    <t>1391.00</t>
  </si>
  <si>
    <t>2023-05-03 15:05:08</t>
  </si>
  <si>
    <t>2023-04-29</t>
  </si>
  <si>
    <t>3304491</t>
  </si>
  <si>
    <t>CHEN Silin,CHEN Tingting</t>
  </si>
  <si>
    <t>2818.00</t>
  </si>
  <si>
    <t>2023-04-30 17:02:18</t>
  </si>
  <si>
    <t>3303840</t>
  </si>
  <si>
    <t>Wen wenwen,Jiang zhenzhang</t>
  </si>
  <si>
    <t>1173.00</t>
  </si>
  <si>
    <t>2023-04-29 11:05:02</t>
  </si>
  <si>
    <t>2023-04-28</t>
  </si>
  <si>
    <t>3302751</t>
  </si>
  <si>
    <t>Yang Jiayi,Jiang Yinzhen,Li Huanbiao,Li Qixian</t>
  </si>
  <si>
    <t>2308.00</t>
  </si>
  <si>
    <t>2023-04-29 06:57:43</t>
  </si>
  <si>
    <t>2023-04-27</t>
  </si>
  <si>
    <t>3298408</t>
  </si>
  <si>
    <t>BAI CHAO</t>
  </si>
  <si>
    <t>1875.00</t>
  </si>
  <si>
    <t>2023-04-29 09:27:56</t>
  </si>
  <si>
    <t>3298407</t>
  </si>
  <si>
    <t>LI YANYUN</t>
  </si>
  <si>
    <t>2023-04-29 09:29:48</t>
  </si>
  <si>
    <t>2023-04-22</t>
  </si>
  <si>
    <t>3273883</t>
  </si>
  <si>
    <t>LI TONGYU,JIN XI</t>
  </si>
  <si>
    <t>2683.00</t>
  </si>
  <si>
    <t>2023-04-25 16:14:00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</si>
</sst>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15</xdr:col>
      <xdr:colOff>28575</xdr:colOff>
      <xdr:row>62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299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45064</v>
      </c>
      <c r="G2" s="6">
        <v>45068</v>
      </c>
      <c r="H2" s="4">
        <v>1</v>
      </c>
      <c r="I2" s="4">
        <v>4</v>
      </c>
      <c r="J2" s="4">
        <v>4</v>
      </c>
      <c r="K2" s="4" t="s">
        <v>30</v>
      </c>
      <c r="L2" s="4">
        <v>2683</v>
      </c>
      <c r="M2" s="4">
        <v>2683</v>
      </c>
      <c r="N2" s="4" t="s">
        <v>31</v>
      </c>
      <c r="O2" s="4" t="s">
        <v>32</v>
      </c>
      <c r="P2" s="4" t="s">
        <v>33</v>
      </c>
      <c r="Q2" s="4">
        <v>0</v>
      </c>
      <c r="R2" s="8">
        <v>45038</v>
      </c>
      <c r="S2" s="6">
        <v>45083</v>
      </c>
      <c r="T2" s="4" t="s">
        <v>34</v>
      </c>
      <c r="U2" s="4">
        <v>2683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45068</v>
      </c>
      <c r="H3" s="4">
        <v>1</v>
      </c>
      <c r="I3" s="4">
        <v>2</v>
      </c>
      <c r="J3" s="4">
        <v>2</v>
      </c>
      <c r="K3" s="4" t="s">
        <v>30</v>
      </c>
      <c r="L3" s="4">
        <v>1875</v>
      </c>
      <c r="M3" s="4">
        <v>1875</v>
      </c>
      <c r="N3" s="4" t="s">
        <v>40</v>
      </c>
      <c r="O3" s="4" t="s">
        <v>32</v>
      </c>
      <c r="P3" s="4" t="s">
        <v>33</v>
      </c>
      <c r="Q3" s="4">
        <v>0</v>
      </c>
      <c r="R3" s="8">
        <v>45043</v>
      </c>
      <c r="S3" s="6">
        <v>45083</v>
      </c>
      <c r="T3" s="4" t="s">
        <v>34</v>
      </c>
      <c r="U3" s="4">
        <v>1875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45066</v>
      </c>
      <c r="G4" s="6">
        <v>45068</v>
      </c>
      <c r="H4" s="4">
        <v>1</v>
      </c>
      <c r="I4" s="4">
        <v>2</v>
      </c>
      <c r="J4" s="4">
        <v>2</v>
      </c>
      <c r="K4" s="4" t="s">
        <v>30</v>
      </c>
      <c r="L4" s="4">
        <v>1875</v>
      </c>
      <c r="M4" s="4">
        <v>1875</v>
      </c>
      <c r="N4" s="4" t="s">
        <v>43</v>
      </c>
      <c r="O4" s="4" t="s">
        <v>32</v>
      </c>
      <c r="P4" s="4" t="s">
        <v>33</v>
      </c>
      <c r="Q4" s="4">
        <v>0</v>
      </c>
      <c r="R4" s="8">
        <v>45043</v>
      </c>
      <c r="S4" s="6">
        <v>45083</v>
      </c>
      <c r="T4" s="4" t="s">
        <v>34</v>
      </c>
      <c r="U4" s="4">
        <v>1875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45066</v>
      </c>
      <c r="G5" s="6">
        <v>45068</v>
      </c>
      <c r="H5" s="4">
        <v>2</v>
      </c>
      <c r="I5" s="4">
        <v>2</v>
      </c>
      <c r="J5" s="4">
        <v>4</v>
      </c>
      <c r="K5" s="4" t="s">
        <v>30</v>
      </c>
      <c r="L5" s="4">
        <v>2308</v>
      </c>
      <c r="M5" s="4">
        <v>2308</v>
      </c>
      <c r="N5" s="4" t="s">
        <v>48</v>
      </c>
      <c r="O5" s="4" t="s">
        <v>32</v>
      </c>
      <c r="P5" s="4" t="s">
        <v>33</v>
      </c>
      <c r="Q5" s="4">
        <v>0</v>
      </c>
      <c r="R5" s="8">
        <v>45044</v>
      </c>
      <c r="S5" s="6">
        <v>45083</v>
      </c>
      <c r="T5" s="4" t="s">
        <v>34</v>
      </c>
      <c r="U5" s="4">
        <v>2308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45066</v>
      </c>
      <c r="G6" s="6">
        <v>45068</v>
      </c>
      <c r="H6" s="4">
        <v>1</v>
      </c>
      <c r="I6" s="4">
        <v>2</v>
      </c>
      <c r="J6" s="4">
        <v>2</v>
      </c>
      <c r="K6" s="4" t="s">
        <v>30</v>
      </c>
      <c r="L6" s="4">
        <v>1173</v>
      </c>
      <c r="M6" s="4">
        <v>1173</v>
      </c>
      <c r="N6" s="4" t="s">
        <v>51</v>
      </c>
      <c r="O6" s="4" t="s">
        <v>32</v>
      </c>
      <c r="P6" s="4" t="s">
        <v>33</v>
      </c>
      <c r="Q6" s="4">
        <v>0</v>
      </c>
      <c r="R6" s="8">
        <v>45045</v>
      </c>
      <c r="S6" s="6">
        <v>45083</v>
      </c>
      <c r="T6" s="4" t="s">
        <v>34</v>
      </c>
      <c r="U6" s="4">
        <v>1173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45064</v>
      </c>
      <c r="G7" s="6">
        <v>45068</v>
      </c>
      <c r="H7" s="4">
        <v>1</v>
      </c>
      <c r="I7" s="4">
        <v>4</v>
      </c>
      <c r="J7" s="4">
        <v>4</v>
      </c>
      <c r="K7" s="4" t="s">
        <v>30</v>
      </c>
      <c r="L7" s="4">
        <v>2818</v>
      </c>
      <c r="M7" s="4">
        <v>2818</v>
      </c>
      <c r="N7" s="4" t="s">
        <v>54</v>
      </c>
      <c r="O7" s="4" t="s">
        <v>32</v>
      </c>
      <c r="P7" s="4" t="s">
        <v>33</v>
      </c>
      <c r="Q7" s="4">
        <v>0</v>
      </c>
      <c r="R7" s="8">
        <v>45045</v>
      </c>
      <c r="S7" s="6">
        <v>45083</v>
      </c>
      <c r="T7" s="4" t="s">
        <v>34</v>
      </c>
      <c r="U7" s="4">
        <v>2818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57</v>
      </c>
      <c r="F8" s="6">
        <v>45066</v>
      </c>
      <c r="G8" s="6">
        <v>45068</v>
      </c>
      <c r="H8" s="4">
        <v>1</v>
      </c>
      <c r="I8" s="4">
        <v>2</v>
      </c>
      <c r="J8" s="4">
        <v>2</v>
      </c>
      <c r="K8" s="4" t="s">
        <v>30</v>
      </c>
      <c r="L8" s="4">
        <v>1391</v>
      </c>
      <c r="M8" s="4">
        <v>1391</v>
      </c>
      <c r="N8" s="4" t="s">
        <v>58</v>
      </c>
      <c r="O8" s="4" t="s">
        <v>32</v>
      </c>
      <c r="P8" s="4" t="s">
        <v>33</v>
      </c>
      <c r="Q8" s="4">
        <v>0</v>
      </c>
      <c r="R8" s="8">
        <v>45047</v>
      </c>
      <c r="S8" s="6">
        <v>45083</v>
      </c>
      <c r="T8" s="4" t="s">
        <v>34</v>
      </c>
      <c r="U8" s="4">
        <v>1391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45062</v>
      </c>
      <c r="G9" s="6">
        <v>45068</v>
      </c>
      <c r="H9" s="4">
        <v>1</v>
      </c>
      <c r="I9" s="4">
        <v>6</v>
      </c>
      <c r="J9" s="4">
        <v>6</v>
      </c>
      <c r="K9" s="4" t="s">
        <v>30</v>
      </c>
      <c r="L9" s="4">
        <v>5365</v>
      </c>
      <c r="M9" s="4">
        <v>5365</v>
      </c>
      <c r="N9" s="4" t="s">
        <v>63</v>
      </c>
      <c r="O9" s="4" t="s">
        <v>32</v>
      </c>
      <c r="P9" s="4" t="s">
        <v>33</v>
      </c>
      <c r="Q9" s="4">
        <v>0</v>
      </c>
      <c r="R9" s="8">
        <v>45048</v>
      </c>
      <c r="S9" s="6">
        <v>45083</v>
      </c>
      <c r="T9" s="4" t="s">
        <v>34</v>
      </c>
      <c r="U9" s="4">
        <v>5365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45065</v>
      </c>
      <c r="G10" s="6">
        <v>45068</v>
      </c>
      <c r="H10" s="4">
        <v>1</v>
      </c>
      <c r="I10" s="4">
        <v>3</v>
      </c>
      <c r="J10" s="4">
        <v>3</v>
      </c>
      <c r="K10" s="4" t="s">
        <v>30</v>
      </c>
      <c r="L10" s="4">
        <v>2880</v>
      </c>
      <c r="M10" s="4">
        <v>2880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45048</v>
      </c>
      <c r="S10" s="6">
        <v>45083</v>
      </c>
      <c r="T10" s="4" t="s">
        <v>34</v>
      </c>
      <c r="U10" s="4">
        <v>2880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45064</v>
      </c>
      <c r="G11" s="6">
        <v>45068</v>
      </c>
      <c r="H11" s="4">
        <v>1</v>
      </c>
      <c r="I11" s="4">
        <v>4</v>
      </c>
      <c r="J11" s="4">
        <v>4</v>
      </c>
      <c r="K11" s="4" t="s">
        <v>30</v>
      </c>
      <c r="L11" s="4">
        <v>3500</v>
      </c>
      <c r="M11" s="4">
        <v>3500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45051</v>
      </c>
      <c r="S11" s="6">
        <v>45083</v>
      </c>
      <c r="T11" s="4" t="s">
        <v>34</v>
      </c>
      <c r="U11" s="4">
        <v>3500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45065</v>
      </c>
      <c r="G12" s="6">
        <v>45068</v>
      </c>
      <c r="H12" s="4">
        <v>1</v>
      </c>
      <c r="I12" s="4">
        <v>3</v>
      </c>
      <c r="J12" s="4">
        <v>3</v>
      </c>
      <c r="K12" s="4" t="s">
        <v>30</v>
      </c>
      <c r="L12" s="4">
        <v>2798</v>
      </c>
      <c r="M12" s="4">
        <v>2798</v>
      </c>
      <c r="N12" s="4" t="s">
        <v>72</v>
      </c>
      <c r="O12" s="4" t="s">
        <v>32</v>
      </c>
      <c r="P12" s="4" t="s">
        <v>33</v>
      </c>
      <c r="Q12" s="4">
        <v>0</v>
      </c>
      <c r="R12" s="8">
        <v>45057</v>
      </c>
      <c r="S12" s="6">
        <v>45083</v>
      </c>
      <c r="T12" s="4" t="s">
        <v>34</v>
      </c>
      <c r="U12" s="4">
        <v>2798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45064</v>
      </c>
      <c r="G13" s="6">
        <v>45068</v>
      </c>
      <c r="H13" s="4">
        <v>1</v>
      </c>
      <c r="I13" s="4">
        <v>4</v>
      </c>
      <c r="J13" s="4">
        <v>4</v>
      </c>
      <c r="K13" s="4" t="s">
        <v>30</v>
      </c>
      <c r="L13" s="4">
        <v>3578</v>
      </c>
      <c r="M13" s="4">
        <v>3578</v>
      </c>
      <c r="N13" s="4" t="s">
        <v>75</v>
      </c>
      <c r="O13" s="4" t="s">
        <v>32</v>
      </c>
      <c r="P13" s="4" t="s">
        <v>33</v>
      </c>
      <c r="Q13" s="4">
        <v>0</v>
      </c>
      <c r="R13" s="8">
        <v>45058</v>
      </c>
      <c r="S13" s="6">
        <v>45083</v>
      </c>
      <c r="T13" s="4" t="s">
        <v>34</v>
      </c>
      <c r="U13" s="4">
        <v>3578</v>
      </c>
      <c r="V13" s="4">
        <v>0</v>
      </c>
      <c r="W13" s="4">
        <v>0</v>
      </c>
      <c r="X13" s="4" t="s">
        <v>76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46</v>
      </c>
      <c r="E14" s="4" t="s">
        <v>78</v>
      </c>
      <c r="F14" s="6">
        <v>45066</v>
      </c>
      <c r="G14" s="6">
        <v>45068</v>
      </c>
      <c r="H14" s="4">
        <v>1</v>
      </c>
      <c r="I14" s="4">
        <v>2</v>
      </c>
      <c r="J14" s="4">
        <v>2</v>
      </c>
      <c r="K14" s="4" t="s">
        <v>30</v>
      </c>
      <c r="L14" s="4">
        <v>1196</v>
      </c>
      <c r="M14" s="4">
        <v>1196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45060</v>
      </c>
      <c r="S14" s="6">
        <v>45083</v>
      </c>
      <c r="T14" s="4" t="s">
        <v>34</v>
      </c>
      <c r="U14" s="4">
        <v>1196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45065</v>
      </c>
      <c r="G15" s="6">
        <v>45068</v>
      </c>
      <c r="H15" s="4">
        <v>1</v>
      </c>
      <c r="I15" s="4">
        <v>3</v>
      </c>
      <c r="J15" s="4">
        <v>3</v>
      </c>
      <c r="K15" s="4" t="s">
        <v>30</v>
      </c>
      <c r="L15" s="4">
        <v>2730.03</v>
      </c>
      <c r="M15" s="4">
        <v>2730.03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45064</v>
      </c>
      <c r="S15" s="6">
        <v>45083</v>
      </c>
      <c r="T15" s="4" t="s">
        <v>34</v>
      </c>
      <c r="U15" s="4">
        <v>2730.03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45067</v>
      </c>
      <c r="G16" s="6">
        <v>45068</v>
      </c>
      <c r="H16" s="4">
        <v>1</v>
      </c>
      <c r="I16" s="4">
        <v>1</v>
      </c>
      <c r="J16" s="4">
        <v>1</v>
      </c>
      <c r="K16" s="4" t="s">
        <v>30</v>
      </c>
      <c r="L16" s="4">
        <v>269.5</v>
      </c>
      <c r="M16" s="4">
        <v>269.5</v>
      </c>
      <c r="N16" s="4" t="s">
        <v>90</v>
      </c>
      <c r="O16" s="4" t="s">
        <v>32</v>
      </c>
      <c r="P16" s="4" t="s">
        <v>33</v>
      </c>
      <c r="Q16" s="4">
        <v>0</v>
      </c>
      <c r="R16" s="8">
        <v>45064</v>
      </c>
      <c r="S16" s="6">
        <v>45083</v>
      </c>
      <c r="T16" s="4" t="s">
        <v>34</v>
      </c>
      <c r="U16" s="4">
        <v>269.5</v>
      </c>
      <c r="V16" s="4">
        <v>0</v>
      </c>
      <c r="W16" s="4">
        <v>0</v>
      </c>
      <c r="X16" s="4" t="s">
        <v>36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3" sqref="A23:D2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5">
        <v>999223796094414</v>
      </c>
      <c r="B2" s="6">
        <v>45064</v>
      </c>
      <c r="C2" s="6">
        <v>45068</v>
      </c>
      <c r="D2" s="4">
        <v>2683</v>
      </c>
      <c r="E2" s="4" t="str">
        <f>VLOOKUP(A2,HOP!A:L,12,0)</f>
        <v>2683.00</v>
      </c>
      <c r="F2" s="4" t="str">
        <f>VLOOKUP(A2,HOP!A:C,3,0)</f>
        <v>3273883</v>
      </c>
      <c r="G2" s="4">
        <f>D2-E2</f>
        <v>0</v>
      </c>
      <c r="H2" s="4" t="str">
        <f>$H$1&amp;F2</f>
        <v>，3273883</v>
      </c>
      <c r="I2" s="4" t="str">
        <f>VLOOKUP(A2,HOP!A:U,21,0)</f>
        <v>直采</v>
      </c>
    </row>
    <row r="3" s="4" customFormat="1" hidden="1" spans="1:9">
      <c r="A3" s="5">
        <v>999223884007020</v>
      </c>
      <c r="B3" s="6">
        <v>45066</v>
      </c>
      <c r="C3" s="6">
        <v>45068</v>
      </c>
      <c r="D3" s="4">
        <v>1875</v>
      </c>
      <c r="E3" s="4" t="str">
        <f>VLOOKUP(A3,HOP!A:L,12,0)</f>
        <v>1875.00</v>
      </c>
      <c r="F3" s="4" t="str">
        <f>VLOOKUP(A3,HOP!A:C,3,0)</f>
        <v>3298407</v>
      </c>
      <c r="G3" s="4">
        <f t="shared" ref="G3:G16" si="0">D3-E3</f>
        <v>0</v>
      </c>
      <c r="H3" s="4" t="str">
        <f t="shared" ref="H3:H16" si="1">$H$1&amp;F3</f>
        <v>，3298407</v>
      </c>
      <c r="I3" s="4" t="str">
        <f>VLOOKUP(A3,HOP!A:U,21,0)</f>
        <v>直采</v>
      </c>
    </row>
    <row r="4" s="4" customFormat="1" hidden="1" spans="1:9">
      <c r="A4" s="5">
        <v>999223884013775</v>
      </c>
      <c r="B4" s="6">
        <v>45066</v>
      </c>
      <c r="C4" s="6">
        <v>45068</v>
      </c>
      <c r="D4" s="4">
        <v>1875</v>
      </c>
      <c r="E4" s="4" t="str">
        <f>VLOOKUP(A4,HOP!A:L,12,0)</f>
        <v>1875.00</v>
      </c>
      <c r="F4" s="4" t="str">
        <f>VLOOKUP(A4,HOP!A:C,3,0)</f>
        <v>3298408</v>
      </c>
      <c r="G4" s="4">
        <f t="shared" si="0"/>
        <v>0</v>
      </c>
      <c r="H4" s="4" t="str">
        <f t="shared" si="1"/>
        <v>，3298408</v>
      </c>
      <c r="I4" s="4" t="str">
        <f>VLOOKUP(A4,HOP!A:U,21,0)</f>
        <v>直采</v>
      </c>
    </row>
    <row r="5" s="4" customFormat="1" hidden="1" spans="1:9">
      <c r="A5" s="5">
        <v>999223902322209</v>
      </c>
      <c r="B5" s="6">
        <v>45066</v>
      </c>
      <c r="C5" s="6">
        <v>45068</v>
      </c>
      <c r="D5" s="4">
        <v>2308</v>
      </c>
      <c r="E5" s="4" t="str">
        <f>VLOOKUP(A5,HOP!A:L,12,0)</f>
        <v>2308.00</v>
      </c>
      <c r="F5" s="4" t="str">
        <f>VLOOKUP(A5,HOP!A:C,3,0)</f>
        <v>3302751</v>
      </c>
      <c r="G5" s="4">
        <f t="shared" si="0"/>
        <v>0</v>
      </c>
      <c r="H5" s="4" t="str">
        <f t="shared" si="1"/>
        <v>，3302751</v>
      </c>
      <c r="I5" s="4" t="str">
        <f>VLOOKUP(A5,HOP!A:U,21,0)</f>
        <v>直采</v>
      </c>
    </row>
    <row r="6" s="4" customFormat="1" hidden="1" spans="1:9">
      <c r="A6" s="5">
        <v>999223904952306</v>
      </c>
      <c r="B6" s="6">
        <v>45066</v>
      </c>
      <c r="C6" s="6">
        <v>45068</v>
      </c>
      <c r="D6" s="4">
        <v>1173</v>
      </c>
      <c r="E6" s="4" t="str">
        <f>VLOOKUP(A6,HOP!A:L,12,0)</f>
        <v>1173.00</v>
      </c>
      <c r="F6" s="4" t="str">
        <f>VLOOKUP(A6,HOP!A:C,3,0)</f>
        <v>3303840</v>
      </c>
      <c r="G6" s="4">
        <f t="shared" si="0"/>
        <v>0</v>
      </c>
      <c r="H6" s="4" t="str">
        <f t="shared" si="1"/>
        <v>，3303840</v>
      </c>
      <c r="I6" s="4" t="str">
        <f>VLOOKUP(A6,HOP!A:U,21,0)</f>
        <v>直采</v>
      </c>
    </row>
    <row r="7" s="4" customFormat="1" hidden="1" spans="1:9">
      <c r="A7" s="5">
        <v>999223906756015</v>
      </c>
      <c r="B7" s="6">
        <v>45064</v>
      </c>
      <c r="C7" s="6">
        <v>45068</v>
      </c>
      <c r="D7" s="4">
        <v>2818</v>
      </c>
      <c r="E7" s="4" t="str">
        <f>VLOOKUP(A7,HOP!A:L,12,0)</f>
        <v>2818.00</v>
      </c>
      <c r="F7" s="4" t="str">
        <f>VLOOKUP(A7,HOP!A:C,3,0)</f>
        <v>3304491</v>
      </c>
      <c r="G7" s="4">
        <f t="shared" si="0"/>
        <v>0</v>
      </c>
      <c r="H7" s="4" t="str">
        <f t="shared" si="1"/>
        <v>，3304491</v>
      </c>
      <c r="I7" s="4" t="str">
        <f>VLOOKUP(A7,HOP!A:U,21,0)</f>
        <v>直采</v>
      </c>
    </row>
    <row r="8" s="4" customFormat="1" hidden="1" spans="1:9">
      <c r="A8" s="5">
        <v>999223949620125</v>
      </c>
      <c r="B8" s="6">
        <v>45066</v>
      </c>
      <c r="C8" s="6">
        <v>45068</v>
      </c>
      <c r="D8" s="4">
        <v>1391</v>
      </c>
      <c r="E8" s="4" t="str">
        <f>VLOOKUP(A8,HOP!A:L,12,0)</f>
        <v>1391.00</v>
      </c>
      <c r="F8" s="4" t="str">
        <f>VLOOKUP(A8,HOP!A:C,3,0)</f>
        <v>3311252</v>
      </c>
      <c r="G8" s="4">
        <f t="shared" si="0"/>
        <v>0</v>
      </c>
      <c r="H8" s="4" t="str">
        <f t="shared" si="1"/>
        <v>，3311252</v>
      </c>
      <c r="I8" s="4" t="str">
        <f>VLOOKUP(A8,HOP!A:U,21,0)</f>
        <v>直采</v>
      </c>
    </row>
    <row r="9" s="4" customFormat="1" hidden="1" spans="1:9">
      <c r="A9" s="5">
        <v>999223968026108</v>
      </c>
      <c r="B9" s="6">
        <v>45062</v>
      </c>
      <c r="C9" s="6">
        <v>45068</v>
      </c>
      <c r="D9" s="4">
        <v>5365</v>
      </c>
      <c r="E9" s="4" t="str">
        <f>VLOOKUP(A9,HOP!A:L,12,0)</f>
        <v>5365.00</v>
      </c>
      <c r="F9" s="4" t="str">
        <f>VLOOKUP(A9,HOP!A:C,3,0)</f>
        <v>3315670</v>
      </c>
      <c r="G9" s="4">
        <f t="shared" si="0"/>
        <v>0</v>
      </c>
      <c r="H9" s="4" t="str">
        <f t="shared" si="1"/>
        <v>，3315670</v>
      </c>
      <c r="I9" s="4" t="str">
        <f>VLOOKUP(A9,HOP!A:U,21,0)</f>
        <v>直采</v>
      </c>
    </row>
    <row r="10" s="4" customFormat="1" hidden="1" spans="1:9">
      <c r="A10" s="5">
        <v>999223970302210</v>
      </c>
      <c r="B10" s="6">
        <v>45065</v>
      </c>
      <c r="C10" s="6">
        <v>45068</v>
      </c>
      <c r="D10" s="4">
        <v>2880</v>
      </c>
      <c r="E10" s="4" t="str">
        <f>VLOOKUP(A10,HOP!A:L,12,0)</f>
        <v>2880.00</v>
      </c>
      <c r="F10" s="4" t="str">
        <f>VLOOKUP(A10,HOP!A:C,3,0)</f>
        <v>3316622</v>
      </c>
      <c r="G10" s="4">
        <f t="shared" si="0"/>
        <v>0</v>
      </c>
      <c r="H10" s="4" t="str">
        <f t="shared" si="1"/>
        <v>，3316622</v>
      </c>
      <c r="I10" s="4" t="str">
        <f>VLOOKUP(A10,HOP!A:U,21,0)</f>
        <v>直采</v>
      </c>
    </row>
    <row r="11" s="4" customFormat="1" hidden="1" spans="1:9">
      <c r="A11" s="5">
        <v>999224005544949</v>
      </c>
      <c r="B11" s="6">
        <v>45064</v>
      </c>
      <c r="C11" s="6">
        <v>45068</v>
      </c>
      <c r="D11" s="4">
        <v>3500</v>
      </c>
      <c r="E11" s="4" t="str">
        <f>VLOOKUP(A11,HOP!A:L,12,0)</f>
        <v>3500.00</v>
      </c>
      <c r="F11" s="4" t="str">
        <f>VLOOKUP(A11,HOP!A:C,3,0)</f>
        <v>3327068</v>
      </c>
      <c r="G11" s="4">
        <f t="shared" si="0"/>
        <v>0</v>
      </c>
      <c r="H11" s="4" t="str">
        <f t="shared" si="1"/>
        <v>，3327068</v>
      </c>
      <c r="I11" s="4" t="str">
        <f>VLOOKUP(A11,HOP!A:U,21,0)</f>
        <v>直采</v>
      </c>
    </row>
    <row r="12" s="4" customFormat="1" hidden="1" spans="1:9">
      <c r="A12" s="5">
        <v>999224100000351</v>
      </c>
      <c r="B12" s="6">
        <v>45065</v>
      </c>
      <c r="C12" s="6">
        <v>45068</v>
      </c>
      <c r="D12" s="4">
        <v>2798</v>
      </c>
      <c r="E12" s="4" t="str">
        <f>VLOOKUP(A12,HOP!A:L,12,0)</f>
        <v>2798.00</v>
      </c>
      <c r="F12" s="4" t="str">
        <f>VLOOKUP(A12,HOP!A:C,3,0)</f>
        <v>3356854</v>
      </c>
      <c r="G12" s="4">
        <f t="shared" si="0"/>
        <v>0</v>
      </c>
      <c r="H12" s="4" t="str">
        <f t="shared" si="1"/>
        <v>，3356854</v>
      </c>
      <c r="I12" s="4" t="str">
        <f>VLOOKUP(A12,HOP!A:U,21,0)</f>
        <v>直采</v>
      </c>
    </row>
    <row r="13" s="4" customFormat="1" hidden="1" spans="1:9">
      <c r="A13" s="5">
        <v>999224106135179</v>
      </c>
      <c r="B13" s="6">
        <v>45064</v>
      </c>
      <c r="C13" s="6">
        <v>45068</v>
      </c>
      <c r="D13" s="4">
        <v>3578</v>
      </c>
      <c r="E13" s="4" t="str">
        <f>VLOOKUP(A13,HOP!A:L,12,0)</f>
        <v>3578.00</v>
      </c>
      <c r="F13" s="4" t="str">
        <f>VLOOKUP(A13,HOP!A:C,3,0)</f>
        <v>3358605</v>
      </c>
      <c r="G13" s="4">
        <f t="shared" si="0"/>
        <v>0</v>
      </c>
      <c r="H13" s="4" t="str">
        <f t="shared" si="1"/>
        <v>，3358605</v>
      </c>
      <c r="I13" s="4" t="str">
        <f>VLOOKUP(A13,HOP!A:U,21,0)</f>
        <v>直采</v>
      </c>
    </row>
    <row r="14" s="4" customFormat="1" hidden="1" spans="1:9">
      <c r="A14" s="5">
        <v>999224148148676</v>
      </c>
      <c r="B14" s="6">
        <v>45066</v>
      </c>
      <c r="C14" s="6">
        <v>45068</v>
      </c>
      <c r="D14" s="4">
        <v>1196</v>
      </c>
      <c r="E14" s="4" t="str">
        <f>VLOOKUP(A14,HOP!A:L,12,0)</f>
        <v>1196.00</v>
      </c>
      <c r="F14" s="4" t="str">
        <f>VLOOKUP(A14,HOP!A:C,3,0)</f>
        <v>3372752</v>
      </c>
      <c r="G14" s="4">
        <f t="shared" si="0"/>
        <v>0</v>
      </c>
      <c r="H14" s="4" t="str">
        <f t="shared" si="1"/>
        <v>，3372752</v>
      </c>
      <c r="I14" s="4" t="str">
        <f>VLOOKUP(A14,HOP!A:U,21,0)</f>
        <v>直采</v>
      </c>
    </row>
    <row r="15" s="4" customFormat="1" spans="1:9">
      <c r="A15" s="5">
        <v>999224268635538</v>
      </c>
      <c r="B15" s="6">
        <v>45065</v>
      </c>
      <c r="C15" s="6">
        <v>45068</v>
      </c>
      <c r="D15" s="4">
        <v>2730.03</v>
      </c>
      <c r="E15" s="4" t="str">
        <f>VLOOKUP(A15,HOP!A:L,12,0)</f>
        <v>2730.03</v>
      </c>
      <c r="F15" s="4" t="str">
        <f>VLOOKUP(A15,HOP!A:C,3,0)</f>
        <v>3389871</v>
      </c>
      <c r="G15" s="4">
        <f t="shared" si="0"/>
        <v>0</v>
      </c>
      <c r="H15" s="4" t="str">
        <f t="shared" si="1"/>
        <v>，3389871</v>
      </c>
      <c r="I15" s="4" t="str">
        <f>VLOOKUP(A15,HOP!A:U,21,0)</f>
        <v>直连</v>
      </c>
    </row>
    <row r="16" s="4" customFormat="1" hidden="1" spans="1:10">
      <c r="A16" s="5">
        <v>999224283642335</v>
      </c>
      <c r="B16" s="6">
        <v>45067</v>
      </c>
      <c r="C16" s="6">
        <v>45068</v>
      </c>
      <c r="D16" s="4">
        <v>269.5</v>
      </c>
      <c r="E16" s="7">
        <v>269.5</v>
      </c>
      <c r="F16" s="9" t="s">
        <v>92</v>
      </c>
      <c r="G16" s="4">
        <f t="shared" si="0"/>
        <v>0</v>
      </c>
      <c r="H16" s="4" t="str">
        <f t="shared" si="1"/>
        <v>，202305182337140076</v>
      </c>
      <c r="I16" s="4" t="e">
        <f>VLOOKUP(A16,HOP!A:U,21,0)</f>
        <v>#N/A</v>
      </c>
      <c r="J16" s="4">
        <v>5.18</v>
      </c>
    </row>
    <row r="18" spans="4:4">
      <c r="D18" s="4">
        <f>SUM(D2:D17)</f>
        <v>36439.53</v>
      </c>
    </row>
    <row r="23" spans="1:4">
      <c r="A23" s="4" t="s">
        <v>93</v>
      </c>
      <c r="C23" s="4">
        <v>33440</v>
      </c>
      <c r="D23" s="4">
        <v>36809.67</v>
      </c>
    </row>
    <row r="24" spans="1:4">
      <c r="A24" s="4" t="s">
        <v>94</v>
      </c>
      <c r="C24" s="4">
        <v>2730.03</v>
      </c>
      <c r="D24" s="4">
        <v>3005.13</v>
      </c>
    </row>
    <row r="25" spans="1:4">
      <c r="A25" s="4" t="s">
        <v>95</v>
      </c>
      <c r="C25" s="4">
        <v>269.5</v>
      </c>
      <c r="D25" s="4">
        <v>296.65</v>
      </c>
    </row>
    <row r="26" spans="1:4">
      <c r="A26" s="4" t="s">
        <v>96</v>
      </c>
      <c r="C26" s="4">
        <f>SUBTOTAL(9,C23:C25)</f>
        <v>36439.53</v>
      </c>
      <c r="D26" s="4">
        <f>SUBTOTAL(9,D23:D25)</f>
        <v>40111.45</v>
      </c>
    </row>
    <row r="27" spans="1:1">
      <c r="A27" s="4" t="s">
        <v>97</v>
      </c>
    </row>
  </sheetData>
  <autoFilter ref="A1:XFD27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999224268635538</v>
      </c>
      <c r="B2" s="1" t="s">
        <v>117</v>
      </c>
      <c r="C2" s="1" t="s">
        <v>118</v>
      </c>
      <c r="D2" s="1" t="s">
        <v>119</v>
      </c>
      <c r="E2" s="1" t="s">
        <v>84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999224148148676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121</v>
      </c>
      <c r="H3" s="1" t="s">
        <v>122</v>
      </c>
      <c r="I3" s="1" t="s">
        <v>139</v>
      </c>
      <c r="J3" s="1" t="s">
        <v>124</v>
      </c>
      <c r="K3" s="1" t="s">
        <v>139</v>
      </c>
      <c r="L3" s="1" t="s">
        <v>139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140</v>
      </c>
      <c r="S3" s="1" t="s">
        <v>130</v>
      </c>
      <c r="T3" s="1" t="s">
        <v>131</v>
      </c>
      <c r="U3" s="1" t="s">
        <v>141</v>
      </c>
      <c r="V3" s="1" t="s">
        <v>133</v>
      </c>
    </row>
    <row r="4" s="1" customFormat="1" spans="1:22">
      <c r="A4" s="3">
        <v>999224106135179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117</v>
      </c>
      <c r="G4" s="1" t="s">
        <v>121</v>
      </c>
      <c r="H4" s="1" t="s">
        <v>122</v>
      </c>
      <c r="I4" s="1" t="s">
        <v>146</v>
      </c>
      <c r="J4" s="1" t="s">
        <v>124</v>
      </c>
      <c r="K4" s="1" t="s">
        <v>146</v>
      </c>
      <c r="L4" s="1" t="s">
        <v>146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147</v>
      </c>
      <c r="S4" s="1" t="s">
        <v>130</v>
      </c>
      <c r="T4" s="1" t="s">
        <v>131</v>
      </c>
      <c r="U4" s="1" t="s">
        <v>141</v>
      </c>
      <c r="V4" s="1" t="s">
        <v>133</v>
      </c>
    </row>
    <row r="5" s="1" customFormat="1" spans="1:22">
      <c r="A5" s="3">
        <v>999224100000351</v>
      </c>
      <c r="B5" s="1" t="s">
        <v>148</v>
      </c>
      <c r="C5" s="1" t="s">
        <v>149</v>
      </c>
      <c r="D5" s="1" t="s">
        <v>144</v>
      </c>
      <c r="E5" s="1" t="s">
        <v>150</v>
      </c>
      <c r="F5" s="1" t="s">
        <v>120</v>
      </c>
      <c r="G5" s="1" t="s">
        <v>121</v>
      </c>
      <c r="H5" s="1" t="s">
        <v>122</v>
      </c>
      <c r="I5" s="1" t="s">
        <v>151</v>
      </c>
      <c r="J5" s="1" t="s">
        <v>124</v>
      </c>
      <c r="K5" s="1" t="s">
        <v>151</v>
      </c>
      <c r="L5" s="1" t="s">
        <v>151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152</v>
      </c>
      <c r="S5" s="1" t="s">
        <v>130</v>
      </c>
      <c r="T5" s="1" t="s">
        <v>131</v>
      </c>
      <c r="U5" s="1" t="s">
        <v>141</v>
      </c>
      <c r="V5" s="1" t="s">
        <v>133</v>
      </c>
    </row>
    <row r="6" s="1" customFormat="1" spans="1:22">
      <c r="A6" s="3">
        <v>999224005544949</v>
      </c>
      <c r="B6" s="1" t="s">
        <v>153</v>
      </c>
      <c r="C6" s="1" t="s">
        <v>154</v>
      </c>
      <c r="D6" s="1" t="s">
        <v>155</v>
      </c>
      <c r="E6" s="1" t="s">
        <v>156</v>
      </c>
      <c r="F6" s="1" t="s">
        <v>117</v>
      </c>
      <c r="G6" s="1" t="s">
        <v>121</v>
      </c>
      <c r="H6" s="1" t="s">
        <v>122</v>
      </c>
      <c r="I6" s="1" t="s">
        <v>157</v>
      </c>
      <c r="J6" s="1" t="s">
        <v>124</v>
      </c>
      <c r="K6" s="1" t="s">
        <v>157</v>
      </c>
      <c r="L6" s="1" t="s">
        <v>157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158</v>
      </c>
      <c r="S6" s="1" t="s">
        <v>130</v>
      </c>
      <c r="T6" s="1" t="s">
        <v>131</v>
      </c>
      <c r="U6" s="1" t="s">
        <v>141</v>
      </c>
      <c r="V6" s="1" t="s">
        <v>133</v>
      </c>
    </row>
    <row r="7" s="1" customFormat="1" spans="1:22">
      <c r="A7" s="3">
        <v>999223970302210</v>
      </c>
      <c r="B7" s="1" t="s">
        <v>159</v>
      </c>
      <c r="C7" s="1" t="s">
        <v>160</v>
      </c>
      <c r="D7" s="1" t="s">
        <v>144</v>
      </c>
      <c r="E7" s="1" t="s">
        <v>161</v>
      </c>
      <c r="F7" s="1" t="s">
        <v>120</v>
      </c>
      <c r="G7" s="1" t="s">
        <v>121</v>
      </c>
      <c r="H7" s="1" t="s">
        <v>122</v>
      </c>
      <c r="I7" s="1" t="s">
        <v>162</v>
      </c>
      <c r="J7" s="1" t="s">
        <v>124</v>
      </c>
      <c r="K7" s="1" t="s">
        <v>162</v>
      </c>
      <c r="L7" s="1" t="s">
        <v>162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163</v>
      </c>
      <c r="S7" s="1" t="s">
        <v>130</v>
      </c>
      <c r="T7" s="1" t="s">
        <v>131</v>
      </c>
      <c r="U7" s="1" t="s">
        <v>141</v>
      </c>
      <c r="V7" s="1" t="s">
        <v>133</v>
      </c>
    </row>
    <row r="8" s="1" customFormat="1" spans="1:22">
      <c r="A8" s="3">
        <v>999223968026108</v>
      </c>
      <c r="B8" s="1" t="s">
        <v>159</v>
      </c>
      <c r="C8" s="1" t="s">
        <v>164</v>
      </c>
      <c r="D8" s="1" t="s">
        <v>155</v>
      </c>
      <c r="E8" s="1" t="s">
        <v>165</v>
      </c>
      <c r="F8" s="1" t="s">
        <v>166</v>
      </c>
      <c r="G8" s="1" t="s">
        <v>121</v>
      </c>
      <c r="H8" s="1" t="s">
        <v>122</v>
      </c>
      <c r="I8" s="1" t="s">
        <v>167</v>
      </c>
      <c r="J8" s="1" t="s">
        <v>124</v>
      </c>
      <c r="K8" s="1" t="s">
        <v>167</v>
      </c>
      <c r="L8" s="1" t="s">
        <v>167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168</v>
      </c>
      <c r="S8" s="1" t="s">
        <v>130</v>
      </c>
      <c r="T8" s="1" t="s">
        <v>131</v>
      </c>
      <c r="U8" s="1" t="s">
        <v>141</v>
      </c>
      <c r="V8" s="1" t="s">
        <v>133</v>
      </c>
    </row>
    <row r="9" s="1" customFormat="1" spans="1:22">
      <c r="A9" s="3">
        <v>999223949620125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138</v>
      </c>
      <c r="G9" s="1" t="s">
        <v>121</v>
      </c>
      <c r="H9" s="1" t="s">
        <v>122</v>
      </c>
      <c r="I9" s="1" t="s">
        <v>173</v>
      </c>
      <c r="J9" s="1" t="s">
        <v>124</v>
      </c>
      <c r="K9" s="1" t="s">
        <v>173</v>
      </c>
      <c r="L9" s="1" t="s">
        <v>173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174</v>
      </c>
      <c r="S9" s="1" t="s">
        <v>130</v>
      </c>
      <c r="T9" s="1" t="s">
        <v>131</v>
      </c>
      <c r="U9" s="1" t="s">
        <v>141</v>
      </c>
      <c r="V9" s="1" t="s">
        <v>133</v>
      </c>
    </row>
    <row r="10" s="1" customFormat="1" spans="1:22">
      <c r="A10" s="3">
        <v>999223906756015</v>
      </c>
      <c r="B10" s="1" t="s">
        <v>175</v>
      </c>
      <c r="C10" s="1" t="s">
        <v>176</v>
      </c>
      <c r="D10" s="1" t="s">
        <v>171</v>
      </c>
      <c r="E10" s="1" t="s">
        <v>177</v>
      </c>
      <c r="F10" s="1" t="s">
        <v>117</v>
      </c>
      <c r="G10" s="1" t="s">
        <v>121</v>
      </c>
      <c r="H10" s="1" t="s">
        <v>122</v>
      </c>
      <c r="I10" s="1" t="s">
        <v>178</v>
      </c>
      <c r="J10" s="1" t="s">
        <v>124</v>
      </c>
      <c r="K10" s="1" t="s">
        <v>178</v>
      </c>
      <c r="L10" s="1" t="s">
        <v>178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179</v>
      </c>
      <c r="S10" s="1" t="s">
        <v>130</v>
      </c>
      <c r="T10" s="1" t="s">
        <v>131</v>
      </c>
      <c r="U10" s="1" t="s">
        <v>141</v>
      </c>
      <c r="V10" s="1" t="s">
        <v>133</v>
      </c>
    </row>
    <row r="11" s="1" customFormat="1" spans="1:22">
      <c r="A11" s="3">
        <v>999223904952306</v>
      </c>
      <c r="B11" s="1" t="s">
        <v>175</v>
      </c>
      <c r="C11" s="1" t="s">
        <v>180</v>
      </c>
      <c r="D11" s="1" t="s">
        <v>136</v>
      </c>
      <c r="E11" s="1" t="s">
        <v>181</v>
      </c>
      <c r="F11" s="1" t="s">
        <v>138</v>
      </c>
      <c r="G11" s="1" t="s">
        <v>121</v>
      </c>
      <c r="H11" s="1" t="s">
        <v>122</v>
      </c>
      <c r="I11" s="1" t="s">
        <v>182</v>
      </c>
      <c r="J11" s="1" t="s">
        <v>124</v>
      </c>
      <c r="K11" s="1" t="s">
        <v>182</v>
      </c>
      <c r="L11" s="1" t="s">
        <v>182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183</v>
      </c>
      <c r="S11" s="1" t="s">
        <v>130</v>
      </c>
      <c r="T11" s="1" t="s">
        <v>131</v>
      </c>
      <c r="U11" s="1" t="s">
        <v>141</v>
      </c>
      <c r="V11" s="1" t="s">
        <v>133</v>
      </c>
    </row>
    <row r="12" s="1" customFormat="1" spans="1:22">
      <c r="A12" s="3">
        <v>999223902322209</v>
      </c>
      <c r="B12" s="1" t="s">
        <v>184</v>
      </c>
      <c r="C12" s="1" t="s">
        <v>185</v>
      </c>
      <c r="D12" s="1" t="s">
        <v>136</v>
      </c>
      <c r="E12" s="1" t="s">
        <v>186</v>
      </c>
      <c r="F12" s="1" t="s">
        <v>138</v>
      </c>
      <c r="G12" s="1" t="s">
        <v>121</v>
      </c>
      <c r="H12" s="1" t="s">
        <v>122</v>
      </c>
      <c r="I12" s="1" t="s">
        <v>187</v>
      </c>
      <c r="J12" s="1" t="s">
        <v>124</v>
      </c>
      <c r="K12" s="1" t="s">
        <v>187</v>
      </c>
      <c r="L12" s="1" t="s">
        <v>187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128</v>
      </c>
      <c r="R12" s="1" t="s">
        <v>188</v>
      </c>
      <c r="S12" s="1" t="s">
        <v>130</v>
      </c>
      <c r="T12" s="1" t="s">
        <v>131</v>
      </c>
      <c r="U12" s="1" t="s">
        <v>141</v>
      </c>
      <c r="V12" s="1" t="s">
        <v>133</v>
      </c>
    </row>
    <row r="13" s="1" customFormat="1" spans="1:22">
      <c r="A13" s="3">
        <v>999223884013775</v>
      </c>
      <c r="B13" s="1" t="s">
        <v>189</v>
      </c>
      <c r="C13" s="1" t="s">
        <v>190</v>
      </c>
      <c r="D13" s="1" t="s">
        <v>144</v>
      </c>
      <c r="E13" s="1" t="s">
        <v>191</v>
      </c>
      <c r="F13" s="1" t="s">
        <v>138</v>
      </c>
      <c r="G13" s="1" t="s">
        <v>121</v>
      </c>
      <c r="H13" s="1" t="s">
        <v>122</v>
      </c>
      <c r="I13" s="1" t="s">
        <v>192</v>
      </c>
      <c r="J13" s="1" t="s">
        <v>124</v>
      </c>
      <c r="K13" s="1" t="s">
        <v>192</v>
      </c>
      <c r="L13" s="1" t="s">
        <v>192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128</v>
      </c>
      <c r="R13" s="1" t="s">
        <v>193</v>
      </c>
      <c r="S13" s="1" t="s">
        <v>130</v>
      </c>
      <c r="T13" s="1" t="s">
        <v>131</v>
      </c>
      <c r="U13" s="1" t="s">
        <v>141</v>
      </c>
      <c r="V13" s="1" t="s">
        <v>133</v>
      </c>
    </row>
    <row r="14" s="1" customFormat="1" spans="1:22">
      <c r="A14" s="3">
        <v>999223884007020</v>
      </c>
      <c r="B14" s="1" t="s">
        <v>189</v>
      </c>
      <c r="C14" s="1" t="s">
        <v>194</v>
      </c>
      <c r="D14" s="1" t="s">
        <v>144</v>
      </c>
      <c r="E14" s="1" t="s">
        <v>195</v>
      </c>
      <c r="F14" s="1" t="s">
        <v>138</v>
      </c>
      <c r="G14" s="1" t="s">
        <v>121</v>
      </c>
      <c r="H14" s="1" t="s">
        <v>122</v>
      </c>
      <c r="I14" s="1" t="s">
        <v>192</v>
      </c>
      <c r="J14" s="1" t="s">
        <v>124</v>
      </c>
      <c r="K14" s="1" t="s">
        <v>192</v>
      </c>
      <c r="L14" s="1" t="s">
        <v>192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128</v>
      </c>
      <c r="R14" s="1" t="s">
        <v>196</v>
      </c>
      <c r="S14" s="1" t="s">
        <v>130</v>
      </c>
      <c r="T14" s="1" t="s">
        <v>131</v>
      </c>
      <c r="U14" s="1" t="s">
        <v>141</v>
      </c>
      <c r="V14" s="1" t="s">
        <v>133</v>
      </c>
    </row>
    <row r="15" s="1" customFormat="1" spans="1:22">
      <c r="A15" s="3">
        <v>999223796094414</v>
      </c>
      <c r="B15" s="1" t="s">
        <v>197</v>
      </c>
      <c r="C15" s="1" t="s">
        <v>198</v>
      </c>
      <c r="D15" s="1" t="s">
        <v>171</v>
      </c>
      <c r="E15" s="1" t="s">
        <v>199</v>
      </c>
      <c r="F15" s="1" t="s">
        <v>117</v>
      </c>
      <c r="G15" s="1" t="s">
        <v>121</v>
      </c>
      <c r="H15" s="1" t="s">
        <v>122</v>
      </c>
      <c r="I15" s="1" t="s">
        <v>200</v>
      </c>
      <c r="J15" s="1" t="s">
        <v>124</v>
      </c>
      <c r="K15" s="1" t="s">
        <v>200</v>
      </c>
      <c r="L15" s="1" t="s">
        <v>200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128</v>
      </c>
      <c r="R15" s="1" t="s">
        <v>201</v>
      </c>
      <c r="S15" s="1" t="s">
        <v>130</v>
      </c>
      <c r="T15" s="1" t="s">
        <v>131</v>
      </c>
      <c r="U15" s="1" t="s">
        <v>141</v>
      </c>
      <c r="V15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2023-06-06T01:26:35Z</dcterms:created>
  <dcterms:modified xsi:type="dcterms:W3CDTF">2023-06-06T01:35:12Z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124EAB6282DC45F9B64A8BED8A592508_12</vt:lpwstr>
  </property>
  <property fmtid="{D5CDD505-2E9C-101B-9397-08002B2CF9AE}" pid="3" name="KSOProductBuildVer">
    <vt:lpwstr>2052-11.1.0.14309</vt:lpwstr>
  </property>
</Properties>
</file>