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<sst xmlns="http://schemas.openxmlformats.org/spreadsheetml/2006/main" count="154" uniqueCount="98">
  <si>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</si>
  <si>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</si>
  <si>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</si>
  <si>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</si>
  <si>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</si>
  <si>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</si>
  <si>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</si>
  <si>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</si>
  <si>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</si>
  <si>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</si>
  <si>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</si>
  <si>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</si>
  <si>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</si>
  <si>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</si>
  <si>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</si>
  <si>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</si>
  <si>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</si>
  <si>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</si>
  <si>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</si>
  <si>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</si>
  <si>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</si>
  <si>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</si>
  <si>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</si>
  <si>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</si>
  <si>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</si>
  <si>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999224101697751	</t>
  </si>
  <si>
    <t>Ctrip</t>
  </si>
  <si>
    <t>正常</t>
  </si>
  <si>
    <t>[香港]香港富豪东方酒店(Regal Oriental Hotel)(105479964)</t>
  </si>
  <si>
    <t>高级客房&lt;至多8间&gt;&lt;2人入住&gt;</t>
  </si>
  <si>
    <t>CNY</t>
  </si>
  <si>
    <t>YIN CHEUNG/POON</t>
  </si>
  <si>
    <t>CA13744230606CNY</t>
  </si>
  <si>
    <t>未提现</t>
  </si>
  <si>
    <t>携程开票</t>
  </si>
  <si>
    <t xml:space="preserve">3358050	</t>
  </si>
  <si>
    <t xml:space="preserve">406485775	</t>
  </si>
  <si>
    <t xml:space="preserve">999224279123412	</t>
  </si>
  <si>
    <t>XU/LIQIONG</t>
  </si>
  <si>
    <t xml:space="preserve">3391533	</t>
  </si>
  <si>
    <t xml:space="preserve">1684407020016416	</t>
  </si>
  <si>
    <t xml:space="preserve">999224315727107	</t>
  </si>
  <si>
    <t>[天津]格林豪泰(天津津南双林地铁站店)(76548985)</t>
  </si>
  <si>
    <t>高级双床房&lt;2人入住&gt;</t>
  </si>
  <si>
    <t>郭永莉</t>
  </si>
  <si>
    <t xml:space="preserve">3400089	</t>
  </si>
  <si>
    <t xml:space="preserve">(GRT)86906960;	</t>
  </si>
  <si>
    <t>，</t>
  </si>
  <si>
    <t>1024 CNY</t>
  </si>
  <si>
    <t>A230606092446481</t>
  </si>
  <si>
    <t>总计：1024元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</si>
  <si>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</si>
  <si>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</si>
  <si>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</si>
  <si>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</si>
  <si>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</si>
  <si>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</si>
  <si>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</si>
  <si>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</si>
  <si>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</si>
  <si>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</si>
  <si>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</si>
  <si>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</si>
  <si>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</si>
  <si>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</si>
  <si>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</si>
  <si>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</si>
  <si>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</si>
  <si>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</si>
  <si>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</si>
  <si>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2023-05-20</t>
  </si>
  <si>
    <t>3400089</t>
  </si>
  <si>
    <t>格林豪泰(天津津南双林地铁站店)</t>
  </si>
  <si>
    <t>2023-05-21</t>
  </si>
  <si>
    <t>2023-05-22</t>
  </si>
  <si>
    <t>退房日月结</t>
  </si>
  <si>
    <t>193.00</t>
  </si>
  <si>
    <t>RMB</t>
  </si>
  <si>
    <t>0</t>
  </si>
  <si>
    <t>0.00</t>
  </si>
  <si>
    <t>携程汇登国内直连</t>
  </si>
  <si>
    <t>01.011264</t>
  </si>
  <si>
    <t>2023-05-20 19:40:18</t>
  </si>
  <si>
    <t>否</t>
  </si>
  <si>
    <t>广州汇登信息科技有限公司</t>
  </si>
  <si>
    <t>直连</t>
  </si>
  <si>
    <t>中国</t>
  </si>
  <si>
    <t>2023-05-18</t>
  </si>
  <si>
    <t>3391533</t>
  </si>
  <si>
    <t>香港富豪东方酒店</t>
  </si>
  <si>
    <t>XU LIQIONG</t>
  </si>
  <si>
    <t>418.00</t>
  </si>
  <si>
    <t>2023-05-18 18:50:23</t>
  </si>
  <si>
    <t>2023-05-11</t>
  </si>
  <si>
    <t>3358050</t>
  </si>
  <si>
    <t>YIN CHEUNG POON</t>
  </si>
  <si>
    <t>413.00</t>
  </si>
  <si>
    <t>2023-05-11 23:00:38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</si>
</sst>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45067</v>
      </c>
      <c r="G2" s="6">
        <v>45068</v>
      </c>
      <c r="H2" s="4">
        <v>1</v>
      </c>
      <c r="I2" s="4">
        <v>1</v>
      </c>
      <c r="J2" s="4">
        <v>1</v>
      </c>
      <c r="K2" s="4" t="s">
        <v>30</v>
      </c>
      <c r="L2" s="4">
        <v>413</v>
      </c>
      <c r="M2" s="4">
        <v>413</v>
      </c>
      <c r="N2" s="4" t="s">
        <v>31</v>
      </c>
      <c r="O2" s="4" t="s">
        <v>32</v>
      </c>
      <c r="P2" s="4" t="s">
        <v>33</v>
      </c>
      <c r="Q2" s="4">
        <v>0</v>
      </c>
      <c r="R2" s="7">
        <v>45057</v>
      </c>
      <c r="S2" s="6">
        <v>45083</v>
      </c>
      <c r="T2" s="4" t="s">
        <v>34</v>
      </c>
      <c r="U2" s="4">
        <v>413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45067</v>
      </c>
      <c r="G3" s="6">
        <v>45068</v>
      </c>
      <c r="H3" s="4">
        <v>1</v>
      </c>
      <c r="I3" s="4">
        <v>1</v>
      </c>
      <c r="J3" s="4">
        <v>1</v>
      </c>
      <c r="K3" s="4" t="s">
        <v>30</v>
      </c>
      <c r="L3" s="4">
        <v>418</v>
      </c>
      <c r="M3" s="4">
        <v>418</v>
      </c>
      <c r="N3" s="4" t="s">
        <v>38</v>
      </c>
      <c r="O3" s="4" t="s">
        <v>32</v>
      </c>
      <c r="P3" s="4" t="s">
        <v>33</v>
      </c>
      <c r="Q3" s="4">
        <v>0</v>
      </c>
      <c r="R3" s="7">
        <v>45064</v>
      </c>
      <c r="S3" s="6">
        <v>45083</v>
      </c>
      <c r="T3" s="4" t="s">
        <v>34</v>
      </c>
      <c r="U3" s="4">
        <v>418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45067</v>
      </c>
      <c r="G4" s="6">
        <v>45068</v>
      </c>
      <c r="H4" s="4">
        <v>1</v>
      </c>
      <c r="I4" s="4">
        <v>1</v>
      </c>
      <c r="J4" s="4">
        <v>1</v>
      </c>
      <c r="K4" s="4" t="s">
        <v>30</v>
      </c>
      <c r="L4" s="4">
        <v>193</v>
      </c>
      <c r="M4" s="4">
        <v>193</v>
      </c>
      <c r="N4" s="4" t="s">
        <v>44</v>
      </c>
      <c r="O4" s="4" t="s">
        <v>32</v>
      </c>
      <c r="P4" s="4" t="s">
        <v>33</v>
      </c>
      <c r="Q4" s="4">
        <v>0</v>
      </c>
      <c r="R4" s="7">
        <v>45066</v>
      </c>
      <c r="S4" s="6">
        <v>45083</v>
      </c>
      <c r="T4" s="4" t="s">
        <v>34</v>
      </c>
      <c r="U4" s="4">
        <v>193</v>
      </c>
      <c r="V4" s="4">
        <v>0</v>
      </c>
      <c r="W4" s="4">
        <v>0</v>
      </c>
      <c r="X4" s="4" t="s">
        <v>45</v>
      </c>
      <c r="Y4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5">
        <v>999224101697751</v>
      </c>
      <c r="B2" s="6">
        <v>45067</v>
      </c>
      <c r="C2" s="6">
        <v>45068</v>
      </c>
      <c r="D2" s="4">
        <v>413</v>
      </c>
      <c r="E2" s="4" t="str">
        <f>VLOOKUP(A2,HOP!A:L,12,0)</f>
        <v>413.00</v>
      </c>
      <c r="F2" s="4" t="str">
        <f>VLOOKUP(A2,HOP!A:C,3,0)</f>
        <v>3358050</v>
      </c>
      <c r="G2" s="4">
        <f>D2-E2</f>
        <v>0</v>
      </c>
      <c r="H2" s="4" t="str">
        <f>$H$1&amp;F2</f>
        <v>，3358050</v>
      </c>
      <c r="I2" s="4" t="str">
        <f>VLOOKUP(A2,HOP!A:U,21,0)</f>
        <v>直连</v>
      </c>
    </row>
    <row r="3" s="4" customFormat="1" spans="1:9">
      <c r="A3" s="5">
        <v>999224279123412</v>
      </c>
      <c r="B3" s="6">
        <v>45067</v>
      </c>
      <c r="C3" s="6">
        <v>45068</v>
      </c>
      <c r="D3" s="4">
        <v>418</v>
      </c>
      <c r="E3" s="4" t="str">
        <f>VLOOKUP(A3,HOP!A:L,12,0)</f>
        <v>418.00</v>
      </c>
      <c r="F3" s="4" t="str">
        <f>VLOOKUP(A3,HOP!A:C,3,0)</f>
        <v>3391533</v>
      </c>
      <c r="G3" s="4">
        <f>D3-E3</f>
        <v>0</v>
      </c>
      <c r="H3" s="4" t="str">
        <f>$H$1&amp;F3</f>
        <v>，3391533</v>
      </c>
      <c r="I3" s="4" t="str">
        <f>VLOOKUP(A3,HOP!A:U,21,0)</f>
        <v>直连</v>
      </c>
    </row>
    <row r="4" s="4" customFormat="1" spans="1:9">
      <c r="A4" s="5">
        <v>999224315727107</v>
      </c>
      <c r="B4" s="6">
        <v>45067</v>
      </c>
      <c r="C4" s="6">
        <v>45068</v>
      </c>
      <c r="D4" s="4">
        <v>193</v>
      </c>
      <c r="E4" s="4" t="str">
        <f>VLOOKUP(A4,HOP!A:L,12,0)</f>
        <v>193.00</v>
      </c>
      <c r="F4" s="4" t="str">
        <f>VLOOKUP(A4,HOP!A:C,3,0)</f>
        <v>3400089</v>
      </c>
      <c r="G4" s="4">
        <f>D4-E4</f>
        <v>0</v>
      </c>
      <c r="H4" s="4" t="str">
        <f>$H$1&amp;F4</f>
        <v>，3400089</v>
      </c>
      <c r="I4" s="4" t="str">
        <f>VLOOKUP(A4,HOP!A:U,21,0)</f>
        <v>直连</v>
      </c>
    </row>
    <row r="6" spans="4:4">
      <c r="D6" s="4">
        <f>SUM(D2:D5)</f>
        <v>1024</v>
      </c>
    </row>
    <row r="8" spans="4:4">
      <c r="D8" s="4" t="s">
        <v>48</v>
      </c>
    </row>
    <row r="12" spans="1:1">
      <c r="A12" s="4" t="s">
        <v>49</v>
      </c>
    </row>
    <row r="13" spans="1:1">
      <c r="A13" s="4" t="s">
        <v>50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  <c r="V1" s="2" t="s">
        <v>69</v>
      </c>
    </row>
    <row r="2" s="1" customFormat="1" spans="1:22">
      <c r="A2" s="3">
        <v>999224315727107</v>
      </c>
      <c r="B2" s="1" t="s">
        <v>70</v>
      </c>
      <c r="C2" s="1" t="s">
        <v>71</v>
      </c>
      <c r="D2" s="1" t="s">
        <v>72</v>
      </c>
      <c r="E2" s="1" t="s">
        <v>44</v>
      </c>
      <c r="F2" s="1" t="s">
        <v>73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  <c r="V2" s="1" t="s">
        <v>86</v>
      </c>
    </row>
    <row r="3" s="1" customFormat="1" spans="1:22">
      <c r="A3" s="3">
        <v>999224279123412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73</v>
      </c>
      <c r="G3" s="1" t="s">
        <v>74</v>
      </c>
      <c r="H3" s="1" t="s">
        <v>75</v>
      </c>
      <c r="I3" s="1" t="s">
        <v>91</v>
      </c>
      <c r="J3" s="1" t="s">
        <v>77</v>
      </c>
      <c r="K3" s="1" t="s">
        <v>91</v>
      </c>
      <c r="L3" s="1" t="s">
        <v>91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81</v>
      </c>
      <c r="R3" s="1" t="s">
        <v>92</v>
      </c>
      <c r="S3" s="1" t="s">
        <v>83</v>
      </c>
      <c r="T3" s="1" t="s">
        <v>84</v>
      </c>
      <c r="U3" s="1" t="s">
        <v>85</v>
      </c>
      <c r="V3" s="1" t="s">
        <v>86</v>
      </c>
    </row>
    <row r="4" s="1" customFormat="1" spans="1:22">
      <c r="A4" s="3">
        <v>999224101697751</v>
      </c>
      <c r="B4" s="1" t="s">
        <v>93</v>
      </c>
      <c r="C4" s="1" t="s">
        <v>94</v>
      </c>
      <c r="D4" s="1" t="s">
        <v>89</v>
      </c>
      <c r="E4" s="1" t="s">
        <v>95</v>
      </c>
      <c r="F4" s="1" t="s">
        <v>73</v>
      </c>
      <c r="G4" s="1" t="s">
        <v>74</v>
      </c>
      <c r="H4" s="1" t="s">
        <v>75</v>
      </c>
      <c r="I4" s="1" t="s">
        <v>96</v>
      </c>
      <c r="J4" s="1" t="s">
        <v>77</v>
      </c>
      <c r="K4" s="1" t="s">
        <v>96</v>
      </c>
      <c r="L4" s="1" t="s">
        <v>96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81</v>
      </c>
      <c r="R4" s="1" t="s">
        <v>97</v>
      </c>
      <c r="S4" s="1" t="s">
        <v>83</v>
      </c>
      <c r="T4" s="1" t="s">
        <v>84</v>
      </c>
      <c r="U4" s="1" t="s">
        <v>85</v>
      </c>
      <c r="V4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2023-06-06T01:21:06Z</dcterms:created>
  <dcterms:modified xsi:type="dcterms:W3CDTF">2023-06-06T01:25:56Z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4F03E0C070BB4A17BB81E6CFCD2BBBB4_12</vt:lpwstr>
  </property>
  <property fmtid="{D5CDD505-2E9C-101B-9397-08002B2CF9AE}" pid="3" name="KSOProductBuildVer">
    <vt:lpwstr>2052-11.1.0.14309</vt:lpwstr>
  </property>
</Properties>
</file>