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<sst xmlns="http://schemas.openxmlformats.org/spreadsheetml/2006/main" count="346" uniqueCount="151">
  <si>
    <t>去哪儿网酒店预付对账单</t>
  </si>
  <si>
    <t>供应商名称：</t>
  </si>
  <si>
    <t>汇趣住</t>
  </si>
  <si>
    <t>结算周期：</t>
  </si>
  <si>
    <t>2023-06-05至2023-06-06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</si>
  <si>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</si>
  <si>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</si>
  <si>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</si>
  <si>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</si>
  <si>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</si>
  <si>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</si>
  <si>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</si>
  <si>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</si>
  <si>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</si>
  <si>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</si>
  <si>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</si>
  <si>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</si>
  <si>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</si>
  <si>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</si>
  <si>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</si>
  <si>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¥732.00</t>
  </si>
  <si>
    <t>¥80.00</t>
  </si>
  <si>
    <t>¥652.00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</si>
  <si>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</si>
  <si>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</si>
  <si>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</si>
  <si>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</si>
  <si>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</si>
  <si>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</si>
  <si>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</si>
  <si>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</si>
  <si>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</si>
  <si>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</si>
  <si>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</si>
  <si>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</si>
  <si>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</si>
  <si>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</si>
  <si>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</si>
  <si>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</si>
  <si>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</si>
  <si>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</si>
  <si>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</si>
  <si>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</si>
  <si>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</si>
  <si>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</si>
  <si>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</si>
  <si>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</si>
  <si>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</si>
  <si>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</si>
  <si>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</si>
  <si>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</si>
  <si>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</si>
  <si>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</si>
  <si>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</si>
  <si>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</si>
  <si>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</si>
  <si>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</si>
  <si>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</si>
  <si>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</si>
  <si>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</si>
  <si>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</si>
  <si>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</si>
  <si>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</si>
  <si>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</si>
  <si>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</si>
  <si>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</si>
  <si>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</si>
  <si>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</si>
  <si>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</si>
  <si>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</si>
  <si>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103383267044</t>
  </si>
  <si>
    <t>酒店预付</t>
  </si>
  <si>
    <t>否</t>
  </si>
  <si>
    <t>普通</t>
  </si>
  <si>
    <t>321306088</t>
  </si>
  <si>
    <t>如家酒店(西安临潼华清池地铁站店)</t>
  </si>
  <si>
    <t>1639468</t>
  </si>
  <si>
    <t>张岩</t>
  </si>
  <si>
    <t>2023-06-04</t>
  </si>
  <si>
    <t>2023-06-05</t>
  </si>
  <si>
    <t>2023-06-06</t>
  </si>
  <si>
    <t>¥211.00</t>
  </si>
  <si>
    <t>¥11.00</t>
  </si>
  <si>
    <t>¥200.00</t>
  </si>
  <si>
    <t>双床房A</t>
  </si>
  <si>
    <t>WEBSITE</t>
  </si>
  <si>
    <t>103380605914</t>
  </si>
  <si>
    <t>375506316</t>
  </si>
  <si>
    <t>格林豪泰(北京耿庄友谊医院店)</t>
  </si>
  <si>
    <t>步卫国</t>
  </si>
  <si>
    <t>2023-06-01</t>
  </si>
  <si>
    <t>¥285.00</t>
  </si>
  <si>
    <t>¥38.00</t>
  </si>
  <si>
    <t>¥247.00</t>
  </si>
  <si>
    <t>大床房,1.8米床过道窗</t>
  </si>
  <si>
    <t>103383068861</t>
  </si>
  <si>
    <t>381790536</t>
  </si>
  <si>
    <t>南宁迪拜七星酒店</t>
  </si>
  <si>
    <t>刘颖</t>
  </si>
  <si>
    <t>¥236.00</t>
  </si>
  <si>
    <t>¥31.00</t>
  </si>
  <si>
    <t>¥205.00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</si>
  <si>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</si>
  <si>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</si>
  <si>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</si>
  <si>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</si>
  <si>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</si>
  <si>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</si>
  <si>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</si>
  <si>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</si>
  <si>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</si>
  <si>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</si>
  <si>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</si>
  <si>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</si>
  <si>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A230607101406481</t>
  </si>
  <si>
    <r>
      <t>总计：</t>
    </r>
    <r>
      <rPr>
        <sz val="10"/>
        <rFont val="Arial"/>
        <charset val="134"/>
      </rPr>
      <t>652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</si>
  <si>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</si>
  <si>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</si>
  <si>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</si>
  <si>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</si>
  <si>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</si>
  <si>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</si>
  <si>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</si>
  <si>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</si>
  <si>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</si>
  <si>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</si>
  <si>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</si>
  <si>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</si>
  <si>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</si>
  <si>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</si>
  <si>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</si>
  <si>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</si>
  <si>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</si>
  <si>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</si>
  <si>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3446099</t>
  </si>
  <si>
    <t>--</t>
  </si>
  <si>
    <t>247.00</t>
  </si>
  <si>
    <t>RMB</t>
  </si>
  <si>
    <t>0</t>
  </si>
  <si>
    <t>0.00</t>
  </si>
  <si>
    <t>汇趣住国内直连</t>
  </si>
  <si>
    <t>01.011247</t>
  </si>
  <si>
    <t>2023-06-01 08:56:13</t>
  </si>
  <si>
    <t>直连</t>
  </si>
  <si>
    <t>中国</t>
  </si>
  <si>
    <t>3459902</t>
  </si>
  <si>
    <t>200.00</t>
  </si>
  <si>
    <t>2023-06-04 10:17:03</t>
  </si>
  <si>
    <t>3463228</t>
  </si>
  <si>
    <t>205.00</t>
  </si>
  <si>
    <t>2023-06-04 23:55:46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</si>
</sst>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200</v>
      </c>
      <c r="E2" t="str">
        <f>VLOOKUP(A2,HOP!A:L,12,0)</f>
        <v>200.00</v>
      </c>
      <c r="F2" t="str">
        <f>VLOOKUP(A2,HOP!A:C,3,0)</f>
        <v>3459902</v>
      </c>
      <c r="G2">
        <f>D2-E2</f>
        <v>0</v>
      </c>
      <c r="H2" t="str">
        <f>$H$1&amp;F2</f>
        <v>，3459902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247</v>
      </c>
      <c r="E3" t="str">
        <f>VLOOKUP(A3,HOP!A:L,12,0)</f>
        <v>247.00</v>
      </c>
      <c r="F3" t="str">
        <f>VLOOKUP(A3,HOP!A:C,3,0)</f>
        <v>3446099</v>
      </c>
      <c r="G3">
        <f>D3-E3</f>
        <v>0</v>
      </c>
      <c r="H3" t="str">
        <f>$H$1&amp;F3</f>
        <v>，3446099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205</v>
      </c>
      <c r="E4" t="str">
        <f>VLOOKUP(A4,HOP!A:L,12,0)</f>
        <v>205.00</v>
      </c>
      <c r="F4" t="str">
        <f>VLOOKUP(A4,HOP!A:C,3,0)</f>
        <v>3463228</v>
      </c>
      <c r="G4">
        <f>D4-E4</f>
        <v>0</v>
      </c>
      <c r="H4" t="str">
        <f>$H$1&amp;F4</f>
        <v>，3463228</v>
      </c>
      <c r="I4" t="str">
        <f>VLOOKUP(A4,HOP!A:U,21,0)</f>
        <v>直连</v>
      </c>
    </row>
    <row r="6" spans="4:4">
      <c r="D6" s="3">
        <f>SUM(D2:D5)</f>
        <v>652</v>
      </c>
    </row>
    <row r="8" ht="14.25" spans="4:4">
      <c r="D8" s="8" t="s">
        <v>22</v>
      </c>
    </row>
    <row r="13" spans="1:1">
      <c r="A13" t="s">
        <v>114</v>
      </c>
    </row>
    <row r="14" spans="1:1">
      <c r="A14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86</v>
      </c>
      <c r="B2" s="1" t="s">
        <v>90</v>
      </c>
      <c r="C2" s="1" t="s">
        <v>134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70</v>
      </c>
      <c r="B3" s="1" t="s">
        <v>78</v>
      </c>
      <c r="C3" s="1" t="s">
        <v>145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95</v>
      </c>
      <c r="B4" s="1" t="s">
        <v>78</v>
      </c>
      <c r="C4" s="1" t="s">
        <v>148</v>
      </c>
      <c r="D4" s="1" t="s">
        <v>97</v>
      </c>
      <c r="E4" s="1" t="s">
        <v>98</v>
      </c>
      <c r="F4" s="1" t="s">
        <v>79</v>
      </c>
      <c r="G4" s="1" t="s">
        <v>80</v>
      </c>
      <c r="H4" s="1" t="s">
        <v>135</v>
      </c>
      <c r="I4" s="1" t="s">
        <v>149</v>
      </c>
      <c r="J4" s="1" t="s">
        <v>137</v>
      </c>
      <c r="K4" s="1" t="s">
        <v>149</v>
      </c>
      <c r="L4" s="1" t="s">
        <v>149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150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2023-06-07T02:15:17Z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8E980D983FC440C3AB50E40A9E5C193C_12</vt:lpwstr>
  </property>
</Properties>
</file>