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<sst xmlns="http://schemas.openxmlformats.org/spreadsheetml/2006/main" count="155" uniqueCount="107">
  <si>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</si>
  <si>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</si>
  <si>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</si>
  <si>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</si>
  <si>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</si>
  <si>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</si>
  <si>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</si>
  <si>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</si>
  <si>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</si>
  <si>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</si>
  <si>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</si>
  <si>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</si>
  <si>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</si>
  <si>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</si>
  <si>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</si>
  <si>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</si>
  <si>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</si>
  <si>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</si>
  <si>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</si>
  <si>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</si>
  <si>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</si>
  <si>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</si>
  <si>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</si>
  <si>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</si>
  <si>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</si>
  <si>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999224270215431	</t>
  </si>
  <si>
    <t>Ctrip</t>
  </si>
  <si>
    <t>正常</t>
  </si>
  <si>
    <t>[巴都丁宜]槟城松园酒店(Lone Pine, the Boutique Hotel by the Beach)(37202580)</t>
  </si>
  <si>
    <t>朝海豪华房&lt;2人入住&gt;&lt;不退款&gt;</t>
  </si>
  <si>
    <t>USD</t>
  </si>
  <si>
    <t>Omar/Zaiton</t>
  </si>
  <si>
    <t>CA5326230607USD</t>
  </si>
  <si>
    <t>未提现</t>
  </si>
  <si>
    <t>携程开票</t>
  </si>
  <si>
    <t xml:space="preserve">3390280	</t>
  </si>
  <si>
    <t xml:space="preserve">588927	</t>
  </si>
  <si>
    <t xml:space="preserve">999224499421546	</t>
  </si>
  <si>
    <t>[新加坡]新加坡史各士皇族酒店(Royal Plaza on Scotts)(37230830)</t>
  </si>
  <si>
    <t>豪华特大床房&lt;2人入住&gt;&lt;不退款&gt;</t>
  </si>
  <si>
    <t>ZHENG/RUIQI</t>
  </si>
  <si>
    <t xml:space="preserve">3440891	</t>
  </si>
  <si>
    <t xml:space="preserve">3646724	</t>
  </si>
  <si>
    <t xml:space="preserve">999224542467473	</t>
  </si>
  <si>
    <t>[马卡蒂]新世界马卡蒂酒店(New World Makati Hotel)(37221886)</t>
  </si>
  <si>
    <t>高级特大床房&lt;2人入住&gt;&lt;不退款&gt;</t>
  </si>
  <si>
    <t>Christian  Tan/Austin,Christian  Tan/Austin</t>
  </si>
  <si>
    <t xml:space="preserve">3450214	</t>
  </si>
  <si>
    <t xml:space="preserve">7381314	</t>
  </si>
  <si>
    <t>,</t>
  </si>
  <si>
    <t xml:space="preserve">  USD 548</t>
  </si>
  <si>
    <t>A230607093851911</t>
  </si>
  <si>
    <t>USD / HKD 当前参考汇率: 7.84391</t>
  </si>
  <si>
    <t>总计：548 USD/
4298.46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</si>
  <si>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</si>
  <si>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</si>
  <si>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</si>
  <si>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</si>
  <si>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</si>
  <si>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</si>
  <si>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</si>
  <si>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</si>
  <si>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</si>
  <si>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</si>
  <si>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</si>
  <si>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</si>
  <si>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</si>
  <si>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</si>
  <si>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</si>
  <si>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</si>
  <si>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</si>
  <si>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</si>
  <si>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</si>
  <si>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</si>
  <si>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3390280</t>
  </si>
  <si>
    <t>槟城松园酒店 (槟城对抗新冠肺炎认证)</t>
  </si>
  <si>
    <t>Omar Zaiton</t>
  </si>
  <si>
    <t>2023-06-03</t>
  </si>
  <si>
    <t>2023-06-04</t>
  </si>
  <si>
    <t>退房日周结</t>
  </si>
  <si>
    <t>834.71</t>
  </si>
  <si>
    <t>119.00</t>
  </si>
  <si>
    <t>0</t>
  </si>
  <si>
    <t>0.00</t>
  </si>
  <si>
    <t>携程盛景国际直连</t>
  </si>
  <si>
    <t>01.010677</t>
  </si>
  <si>
    <t>2023-05-19 16:57:34</t>
  </si>
  <si>
    <t>否</t>
  </si>
  <si>
    <t>汇智国际旅游发展有限公司</t>
  </si>
  <si>
    <t>直采</t>
  </si>
  <si>
    <t>马来西亚</t>
  </si>
  <si>
    <t>2023-05-31</t>
  </si>
  <si>
    <t>3440891</t>
  </si>
  <si>
    <t>新加坡史各士皇族酒店</t>
  </si>
  <si>
    <t>ZHENG RUIQI</t>
  </si>
  <si>
    <t>1368.49</t>
  </si>
  <si>
    <t>193.00</t>
  </si>
  <si>
    <t>2023-05-31 15:32:42</t>
  </si>
  <si>
    <t>新加坡</t>
  </si>
  <si>
    <t>2023-06-02</t>
  </si>
  <si>
    <t>3450214</t>
  </si>
  <si>
    <t>马尼拉新世界酒店</t>
  </si>
  <si>
    <t>Christian  Tan Austin,Christian  Tan Austin</t>
  </si>
  <si>
    <t>1682.61</t>
  </si>
  <si>
    <t>236.00</t>
  </si>
  <si>
    <t>2023-06-02 12:38:23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</si>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</sst>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14</xdr:col>
      <xdr:colOff>320040</xdr:colOff>
      <xdr:row>37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10119360" cy="457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45081</v>
      </c>
      <c r="H2" s="4">
        <v>1</v>
      </c>
      <c r="I2" s="4">
        <v>1</v>
      </c>
      <c r="J2" s="4">
        <v>1</v>
      </c>
      <c r="K2" s="4" t="s">
        <v>30</v>
      </c>
      <c r="L2" s="4">
        <v>119</v>
      </c>
      <c r="M2" s="4">
        <v>119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45084</v>
      </c>
      <c r="T2" s="4" t="s">
        <v>34</v>
      </c>
      <c r="U2" s="4">
        <v>119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45080</v>
      </c>
      <c r="G3" s="6">
        <v>45081</v>
      </c>
      <c r="H3" s="4">
        <v>1</v>
      </c>
      <c r="I3" s="4">
        <v>1</v>
      </c>
      <c r="J3" s="4">
        <v>1</v>
      </c>
      <c r="K3" s="4" t="s">
        <v>30</v>
      </c>
      <c r="L3" s="4">
        <v>193</v>
      </c>
      <c r="M3" s="4">
        <v>193</v>
      </c>
      <c r="N3" s="4" t="s">
        <v>40</v>
      </c>
      <c r="O3" s="4" t="s">
        <v>32</v>
      </c>
      <c r="P3" s="4" t="s">
        <v>33</v>
      </c>
      <c r="Q3" s="4">
        <v>0</v>
      </c>
      <c r="R3" s="7">
        <v>45077</v>
      </c>
      <c r="S3" s="6">
        <v>45084</v>
      </c>
      <c r="T3" s="4" t="s">
        <v>34</v>
      </c>
      <c r="U3" s="4">
        <v>193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45079</v>
      </c>
      <c r="G4" s="6">
        <v>45081</v>
      </c>
      <c r="H4" s="4">
        <v>1</v>
      </c>
      <c r="I4" s="4">
        <v>2</v>
      </c>
      <c r="J4" s="4">
        <v>2</v>
      </c>
      <c r="K4" s="4" t="s">
        <v>30</v>
      </c>
      <c r="L4" s="4">
        <v>236</v>
      </c>
      <c r="M4" s="4">
        <v>236</v>
      </c>
      <c r="N4" s="4" t="s">
        <v>46</v>
      </c>
      <c r="O4" s="4" t="s">
        <v>32</v>
      </c>
      <c r="P4" s="4" t="s">
        <v>33</v>
      </c>
      <c r="Q4" s="4">
        <v>0</v>
      </c>
      <c r="R4" s="7">
        <v>45079</v>
      </c>
      <c r="S4" s="6">
        <v>45084</v>
      </c>
      <c r="T4" s="4" t="s">
        <v>34</v>
      </c>
      <c r="U4" s="4">
        <v>236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10" sqref="D10"/>
    </sheetView>
  </sheetViews>
  <sheetFormatPr defaultColWidth="10" defaultRowHeight="14.4"/>
  <cols>
    <col min="1" max="1" width="12.8888888888889" style="4"/>
    <col min="2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999224270215431</v>
      </c>
      <c r="B2" s="6">
        <v>45080</v>
      </c>
      <c r="C2" s="6">
        <v>45081</v>
      </c>
      <c r="D2" s="4">
        <v>119</v>
      </c>
      <c r="E2" s="4" t="str">
        <f>VLOOKUP(A2,HOP!A:L,12,0)</f>
        <v>119.00</v>
      </c>
      <c r="F2" s="4" t="str">
        <f>VLOOKUP(A2,HOP!A:C,3,0)</f>
        <v>3390280</v>
      </c>
      <c r="G2" s="4">
        <f>D2-E2</f>
        <v>0</v>
      </c>
      <c r="H2" s="4" t="str">
        <f>$H$1&amp;F2</f>
        <v>,3390280</v>
      </c>
      <c r="I2" s="4" t="str">
        <f>VLOOKUP(A2,HOP!A:U,21,0)</f>
        <v>直采</v>
      </c>
    </row>
    <row r="3" s="4" customFormat="1" spans="1:9">
      <c r="A3" s="5">
        <v>999224499421546</v>
      </c>
      <c r="B3" s="6">
        <v>45080</v>
      </c>
      <c r="C3" s="6">
        <v>45081</v>
      </c>
      <c r="D3" s="4">
        <v>193</v>
      </c>
      <c r="E3" s="4" t="str">
        <f>VLOOKUP(A3,HOP!A:L,12,0)</f>
        <v>193.00</v>
      </c>
      <c r="F3" s="4" t="str">
        <f>VLOOKUP(A3,HOP!A:C,3,0)</f>
        <v>3440891</v>
      </c>
      <c r="G3" s="4">
        <f>D3-E3</f>
        <v>0</v>
      </c>
      <c r="H3" s="4" t="str">
        <f>$H$1&amp;F3</f>
        <v>,3440891</v>
      </c>
      <c r="I3" s="4" t="str">
        <f>VLOOKUP(A3,HOP!A:U,21,0)</f>
        <v>直采</v>
      </c>
    </row>
    <row r="4" s="4" customFormat="1" spans="1:9">
      <c r="A4" s="5">
        <v>999224542467473</v>
      </c>
      <c r="B4" s="6">
        <v>45079</v>
      </c>
      <c r="C4" s="6">
        <v>45081</v>
      </c>
      <c r="D4" s="4">
        <v>236</v>
      </c>
      <c r="E4" s="4" t="str">
        <f>VLOOKUP(A4,HOP!A:L,12,0)</f>
        <v>236.00</v>
      </c>
      <c r="F4" s="4" t="str">
        <f>VLOOKUP(A4,HOP!A:C,3,0)</f>
        <v>3450214</v>
      </c>
      <c r="G4" s="4">
        <f>D4-E4</f>
        <v>0</v>
      </c>
      <c r="H4" s="4" t="str">
        <f>$H$1&amp;F4</f>
        <v>,3450214</v>
      </c>
      <c r="I4" s="4" t="str">
        <f>VLOOKUP(A4,HOP!A:U,21,0)</f>
        <v>直采</v>
      </c>
    </row>
    <row r="6" spans="4:4">
      <c r="D6" s="4">
        <f>SUM(D2:D5)</f>
        <v>548</v>
      </c>
    </row>
    <row r="7" spans="4:4">
      <c r="D7" s="4" t="s">
        <v>50</v>
      </c>
    </row>
    <row r="9" spans="1:3">
      <c r="A9" s="4" t="s">
        <v>51</v>
      </c>
      <c r="B9" s="4">
        <v>548</v>
      </c>
      <c r="C9" s="4">
        <v>4298.46</v>
      </c>
    </row>
    <row r="10" spans="1:1">
      <c r="A10" s="4" t="s">
        <v>52</v>
      </c>
    </row>
    <row r="11" spans="1:1">
      <c r="A11" s="4" t="s">
        <v>53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B6" sqref="B6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999224270215431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999224499421546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77</v>
      </c>
      <c r="G3" s="1" t="s">
        <v>78</v>
      </c>
      <c r="H3" s="1" t="s">
        <v>79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97</v>
      </c>
      <c r="S3" s="1" t="s">
        <v>87</v>
      </c>
      <c r="T3" s="1" t="s">
        <v>88</v>
      </c>
      <c r="U3" s="1" t="s">
        <v>89</v>
      </c>
      <c r="V3" s="1" t="s">
        <v>98</v>
      </c>
    </row>
    <row r="4" s="1" customFormat="1" spans="1:22">
      <c r="A4" s="3">
        <v>999224542467473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99</v>
      </c>
      <c r="G4" s="1" t="s">
        <v>78</v>
      </c>
      <c r="H4" s="1" t="s">
        <v>79</v>
      </c>
      <c r="I4" s="1" t="s">
        <v>103</v>
      </c>
      <c r="J4" s="1" t="s">
        <v>30</v>
      </c>
      <c r="K4" s="1" t="s">
        <v>104</v>
      </c>
      <c r="L4" s="1" t="s">
        <v>104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105</v>
      </c>
      <c r="S4" s="1" t="s">
        <v>87</v>
      </c>
      <c r="T4" s="1" t="s">
        <v>88</v>
      </c>
      <c r="U4" s="1" t="s">
        <v>89</v>
      </c>
      <c r="V4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2023-06-07T01:31:37Z</dcterms:created>
  <dcterms:modified xsi:type="dcterms:W3CDTF">2023-06-07T01:40:21Z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C1A626B4160941519031B4ABDCFAEA2D_12</vt:lpwstr>
  </property>
  <property fmtid="{D5CDD505-2E9C-101B-9397-08002B2CF9AE}" pid="3" name="KSOProductBuildVer">
    <vt:lpwstr>2052-11.1.0.14309</vt:lpwstr>
  </property>
</Properties>
</file>