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<sst xmlns="http://schemas.openxmlformats.org/spreadsheetml/2006/main" count="454" uniqueCount="171">
  <si>
    <t>去哪儿网酒店预付对账单</t>
  </si>
  <si>
    <t>供应商名称：</t>
  </si>
  <si>
    <t>汇趣住</t>
  </si>
  <si>
    <t>结算周期：</t>
  </si>
  <si>
    <t>2023-06-06至2023-06-07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</si>
  <si>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</si>
  <si>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</si>
  <si>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</si>
  <si>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</si>
  <si>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</si>
  <si>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</si>
  <si>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</si>
  <si>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</si>
  <si>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</si>
  <si>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</si>
  <si>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</si>
  <si>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</si>
  <si>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</si>
  <si>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</si>
  <si>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</si>
  <si>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¥2,042.00</t>
  </si>
  <si>
    <t>¥268.00</t>
  </si>
  <si>
    <t>¥1,774.00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</si>
  <si>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</si>
  <si>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</si>
  <si>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</si>
  <si>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</si>
  <si>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</si>
  <si>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</si>
  <si>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</si>
  <si>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</si>
  <si>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</si>
  <si>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</si>
  <si>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</si>
  <si>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</si>
  <si>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</si>
  <si>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</si>
  <si>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</si>
  <si>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</si>
  <si>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</si>
  <si>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</si>
  <si>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</si>
  <si>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</si>
  <si>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</si>
  <si>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</si>
  <si>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</si>
  <si>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</si>
  <si>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</si>
  <si>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</si>
  <si>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</si>
  <si>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</si>
  <si>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</si>
  <si>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</si>
  <si>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</si>
  <si>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</si>
  <si>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</si>
  <si>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</si>
  <si>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</si>
  <si>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</si>
  <si>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</si>
  <si>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</si>
  <si>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</si>
  <si>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</si>
  <si>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</si>
  <si>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</si>
  <si>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</si>
  <si>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</si>
  <si>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</si>
  <si>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</si>
  <si>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</si>
  <si>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103385105312</t>
  </si>
  <si>
    <t>酒店预付</t>
  </si>
  <si>
    <t>否</t>
  </si>
  <si>
    <t>普通</t>
  </si>
  <si>
    <t>375510777</t>
  </si>
  <si>
    <t>上海中星铂尔曼大酒店</t>
  </si>
  <si>
    <t>1639468</t>
  </si>
  <si>
    <t>杨炳德</t>
  </si>
  <si>
    <t>2023-06-06</t>
  </si>
  <si>
    <t>2023-06-07</t>
  </si>
  <si>
    <t>¥1,068.00</t>
  </si>
  <si>
    <t>¥140.00</t>
  </si>
  <si>
    <t>¥928.00</t>
  </si>
  <si>
    <t>高级大床房</t>
  </si>
  <si>
    <t>WEBSITE</t>
  </si>
  <si>
    <t>103385668638</t>
  </si>
  <si>
    <t>384532299</t>
  </si>
  <si>
    <t>南充龙腾商务酒店</t>
  </si>
  <si>
    <t>沈国华</t>
  </si>
  <si>
    <t>¥89.00</t>
  </si>
  <si>
    <t>¥12.00</t>
  </si>
  <si>
    <t>¥77.00</t>
  </si>
  <si>
    <t>标准间</t>
  </si>
  <si>
    <t>103384008738</t>
  </si>
  <si>
    <t>381820938</t>
  </si>
  <si>
    <t>昆明朴舍主题酒店</t>
  </si>
  <si>
    <t>茶润留</t>
  </si>
  <si>
    <t>2023-06-05</t>
  </si>
  <si>
    <t>¥382.00</t>
  </si>
  <si>
    <t>¥50.00</t>
  </si>
  <si>
    <t>¥332.00</t>
  </si>
  <si>
    <t>朴舍天圆房</t>
  </si>
  <si>
    <t>103385659330</t>
  </si>
  <si>
    <t>赵静</t>
  </si>
  <si>
    <t>¥222.00</t>
  </si>
  <si>
    <t>¥29.00</t>
  </si>
  <si>
    <t>¥193.00</t>
  </si>
  <si>
    <t>朴舍观景阁</t>
  </si>
  <si>
    <t>103385990029</t>
  </si>
  <si>
    <t>489882089</t>
  </si>
  <si>
    <t>维也纳酒店(渭南胜利大街店)</t>
  </si>
  <si>
    <t>俞南</t>
  </si>
  <si>
    <t>¥281.00</t>
  </si>
  <si>
    <t>¥37.00</t>
  </si>
  <si>
    <t>¥244.00</t>
  </si>
  <si>
    <t>豪华双床房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</si>
  <si>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</si>
  <si>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</si>
  <si>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</si>
  <si>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</si>
  <si>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</si>
  <si>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</si>
  <si>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</si>
  <si>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</si>
  <si>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</si>
  <si>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</si>
  <si>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</si>
  <si>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A230608095811481</t>
  </si>
  <si>
    <r>
      <t>总计：</t>
    </r>
    <r>
      <rPr>
        <sz val="10"/>
        <rFont val="Arial"/>
        <charset val="134"/>
      </rPr>
      <t>1774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</si>
  <si>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</si>
  <si>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</si>
  <si>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</si>
  <si>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</si>
  <si>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</si>
  <si>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</si>
  <si>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</si>
  <si>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</si>
  <si>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</si>
  <si>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</si>
  <si>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</si>
  <si>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</si>
  <si>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</si>
  <si>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</si>
  <si>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</si>
  <si>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</si>
  <si>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</si>
  <si>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</si>
  <si>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3470500</t>
  </si>
  <si>
    <t>--</t>
  </si>
  <si>
    <t>928.00</t>
  </si>
  <si>
    <t>RMB</t>
  </si>
  <si>
    <t>0</t>
  </si>
  <si>
    <t>0.00</t>
  </si>
  <si>
    <t>汇趣住国内直连</t>
  </si>
  <si>
    <t>01.011247</t>
  </si>
  <si>
    <t>2023-06-06 21:50:46</t>
  </si>
  <si>
    <t>直连</t>
  </si>
  <si>
    <t>中国</t>
  </si>
  <si>
    <t>3468045</t>
  </si>
  <si>
    <t>维也纳酒店（陕西渭南胜利大街高铁站店）</t>
  </si>
  <si>
    <t>244.00</t>
  </si>
  <si>
    <t>2023-06-06 12:51:44</t>
  </si>
  <si>
    <t>3467992</t>
  </si>
  <si>
    <t>193.00</t>
  </si>
  <si>
    <t>2023-06-06 12:29:06</t>
  </si>
  <si>
    <t>3467707</t>
  </si>
  <si>
    <t>77.00</t>
  </si>
  <si>
    <t>2023-06-06 11:10:39</t>
  </si>
  <si>
    <t>3463290</t>
  </si>
  <si>
    <t>332.00</t>
  </si>
  <si>
    <t>2023-06-05 00:33:53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</si>
</sst>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78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94</v>
      </c>
      <c r="H5" s="7" t="s">
        <v>95</v>
      </c>
      <c r="I5" s="7" t="s">
        <v>76</v>
      </c>
      <c r="J5" s="7" t="s">
        <v>2</v>
      </c>
      <c r="K5" s="7" t="s">
        <v>103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72</v>
      </c>
      <c r="AH6" t="s">
        <v>19</v>
      </c>
    </row>
    <row r="7" customHeight="1" spans="1:32">
      <c r="A7" s="10" t="s">
        <v>116</v>
      </c>
      <c r="B7" s="10"/>
      <c r="C7" s="10" t="s">
        <v>117</v>
      </c>
      <c r="D7" s="10"/>
      <c r="E7" s="10"/>
      <c r="F7" s="10"/>
      <c r="G7" s="10" t="s">
        <v>117</v>
      </c>
      <c r="H7" s="10" t="s">
        <v>117</v>
      </c>
      <c r="I7" s="10" t="s">
        <v>117</v>
      </c>
      <c r="J7" s="10" t="s">
        <v>117</v>
      </c>
      <c r="K7" s="10" t="s">
        <v>117</v>
      </c>
      <c r="L7" s="10" t="s">
        <v>117</v>
      </c>
      <c r="M7" s="10" t="s">
        <v>117</v>
      </c>
      <c r="N7" s="10" t="s">
        <v>117</v>
      </c>
      <c r="O7" s="10" t="s">
        <v>117</v>
      </c>
      <c r="P7" s="10" t="s">
        <v>117</v>
      </c>
      <c r="Q7" s="10"/>
      <c r="R7" s="13" t="s">
        <v>20</v>
      </c>
      <c r="S7" s="13" t="s">
        <v>19</v>
      </c>
      <c r="T7" s="10" t="s">
        <v>117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117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118</v>
      </c>
      <c r="B1" s="4" t="s">
        <v>119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120</v>
      </c>
      <c r="H1" s="4" t="s">
        <v>121</v>
      </c>
      <c r="I1" s="4" t="s">
        <v>13</v>
      </c>
      <c r="J1" s="4" t="s">
        <v>17</v>
      </c>
      <c r="K1" s="4" t="s">
        <v>18</v>
      </c>
      <c r="L1" s="9" t="s">
        <v>122</v>
      </c>
      <c r="M1" s="4" t="s">
        <v>123</v>
      </c>
      <c r="N1" s="4" t="s">
        <v>124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126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928</v>
      </c>
      <c r="E2" t="str">
        <f>VLOOKUP(A2,HOP!A:L,12,0)</f>
        <v>928.00</v>
      </c>
      <c r="F2" t="str">
        <f>VLOOKUP(A2,HOP!A:C,3,0)</f>
        <v>3470500</v>
      </c>
      <c r="G2">
        <f>D2-E2</f>
        <v>0</v>
      </c>
      <c r="H2" t="str">
        <f>$H$1&amp;F2</f>
        <v>，3470500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77</v>
      </c>
      <c r="E3" t="str">
        <f>VLOOKUP(A3,HOP!A:L,12,0)</f>
        <v>77.00</v>
      </c>
      <c r="F3" t="str">
        <f>VLOOKUP(A3,HOP!A:C,3,0)</f>
        <v>3467707</v>
      </c>
      <c r="G3">
        <f>D3-E3</f>
        <v>0</v>
      </c>
      <c r="H3" t="str">
        <f>$H$1&amp;F3</f>
        <v>，3467707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332</v>
      </c>
      <c r="E4" t="str">
        <f>VLOOKUP(A4,HOP!A:L,12,0)</f>
        <v>332.00</v>
      </c>
      <c r="F4" t="str">
        <f>VLOOKUP(A4,HOP!A:C,3,0)</f>
        <v>3463290</v>
      </c>
      <c r="G4">
        <f>D4-E4</f>
        <v>0</v>
      </c>
      <c r="H4" t="str">
        <f>$H$1&amp;F4</f>
        <v>，3463290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78</v>
      </c>
      <c r="C5" s="7" t="s">
        <v>79</v>
      </c>
      <c r="D5" s="3">
        <v>193</v>
      </c>
      <c r="E5" t="str">
        <f>VLOOKUP(A5,HOP!A:L,12,0)</f>
        <v>193.00</v>
      </c>
      <c r="F5" t="str">
        <f>VLOOKUP(A5,HOP!A:C,3,0)</f>
        <v>3467992</v>
      </c>
      <c r="G5">
        <f>D5-E5</f>
        <v>0</v>
      </c>
      <c r="H5" t="str">
        <f>$H$1&amp;F5</f>
        <v>，3467992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78</v>
      </c>
      <c r="C6" s="7" t="s">
        <v>79</v>
      </c>
      <c r="D6" s="3">
        <v>244</v>
      </c>
      <c r="E6" t="str">
        <f>VLOOKUP(A6,HOP!A:L,12,0)</f>
        <v>244.00</v>
      </c>
      <c r="F6" t="str">
        <f>VLOOKUP(A6,HOP!A:C,3,0)</f>
        <v>3468045</v>
      </c>
      <c r="G6">
        <f>D6-E6</f>
        <v>0</v>
      </c>
      <c r="H6" t="str">
        <f>$H$1&amp;F6</f>
        <v>，3468045</v>
      </c>
      <c r="I6" t="str">
        <f>VLOOKUP(A6,HOP!A:U,21,0)</f>
        <v>直连</v>
      </c>
    </row>
    <row r="8" spans="4:4">
      <c r="D8" s="3">
        <f>SUM(D2:D7)</f>
        <v>1774</v>
      </c>
    </row>
    <row r="10" ht="14.25" spans="4:4">
      <c r="D10" s="8" t="s">
        <v>22</v>
      </c>
    </row>
    <row r="14" spans="1:1">
      <c r="A14" t="s">
        <v>127</v>
      </c>
    </row>
    <row r="15" spans="1:1">
      <c r="A15" s="5" t="s">
        <v>128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129</v>
      </c>
      <c r="B1" s="2" t="s">
        <v>130</v>
      </c>
      <c r="C1" s="2" t="s">
        <v>131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</row>
    <row r="2" s="1" customFormat="1" spans="1:22">
      <c r="A2" s="1" t="s">
        <v>70</v>
      </c>
      <c r="B2" s="1" t="s">
        <v>78</v>
      </c>
      <c r="C2" s="1" t="s">
        <v>147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72</v>
      </c>
      <c r="T2" s="1" t="s">
        <v>34</v>
      </c>
      <c r="U2" s="1" t="s">
        <v>156</v>
      </c>
      <c r="V2" s="1" t="s">
        <v>157</v>
      </c>
    </row>
    <row r="3" s="1" customFormat="1" spans="1:22">
      <c r="A3" s="1" t="s">
        <v>108</v>
      </c>
      <c r="B3" s="1" t="s">
        <v>78</v>
      </c>
      <c r="C3" s="1" t="s">
        <v>158</v>
      </c>
      <c r="D3" s="1" t="s">
        <v>159</v>
      </c>
      <c r="E3" s="1" t="s">
        <v>111</v>
      </c>
      <c r="F3" s="1" t="s">
        <v>78</v>
      </c>
      <c r="G3" s="1" t="s">
        <v>79</v>
      </c>
      <c r="H3" s="1" t="s">
        <v>148</v>
      </c>
      <c r="I3" s="1" t="s">
        <v>160</v>
      </c>
      <c r="J3" s="1" t="s">
        <v>150</v>
      </c>
      <c r="K3" s="1" t="s">
        <v>160</v>
      </c>
      <c r="L3" s="1" t="s">
        <v>160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161</v>
      </c>
      <c r="S3" s="1" t="s">
        <v>72</v>
      </c>
      <c r="T3" s="1" t="s">
        <v>34</v>
      </c>
      <c r="U3" s="1" t="s">
        <v>156</v>
      </c>
      <c r="V3" s="1" t="s">
        <v>157</v>
      </c>
    </row>
    <row r="4" s="1" customFormat="1" spans="1:22">
      <c r="A4" s="1" t="s">
        <v>102</v>
      </c>
      <c r="B4" s="1" t="s">
        <v>78</v>
      </c>
      <c r="C4" s="1" t="s">
        <v>162</v>
      </c>
      <c r="D4" s="1" t="s">
        <v>95</v>
      </c>
      <c r="E4" s="1" t="s">
        <v>103</v>
      </c>
      <c r="F4" s="1" t="s">
        <v>78</v>
      </c>
      <c r="G4" s="1" t="s">
        <v>79</v>
      </c>
      <c r="H4" s="1" t="s">
        <v>148</v>
      </c>
      <c r="I4" s="1" t="s">
        <v>163</v>
      </c>
      <c r="J4" s="1" t="s">
        <v>150</v>
      </c>
      <c r="K4" s="1" t="s">
        <v>163</v>
      </c>
      <c r="L4" s="1" t="s">
        <v>163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164</v>
      </c>
      <c r="S4" s="1" t="s">
        <v>72</v>
      </c>
      <c r="T4" s="1" t="s">
        <v>34</v>
      </c>
      <c r="U4" s="1" t="s">
        <v>156</v>
      </c>
      <c r="V4" s="1" t="s">
        <v>157</v>
      </c>
    </row>
    <row r="5" s="1" customFormat="1" spans="1:22">
      <c r="A5" s="1" t="s">
        <v>85</v>
      </c>
      <c r="B5" s="1" t="s">
        <v>78</v>
      </c>
      <c r="C5" s="1" t="s">
        <v>165</v>
      </c>
      <c r="D5" s="1" t="s">
        <v>87</v>
      </c>
      <c r="E5" s="1" t="s">
        <v>88</v>
      </c>
      <c r="F5" s="1" t="s">
        <v>78</v>
      </c>
      <c r="G5" s="1" t="s">
        <v>79</v>
      </c>
      <c r="H5" s="1" t="s">
        <v>148</v>
      </c>
      <c r="I5" s="1" t="s">
        <v>166</v>
      </c>
      <c r="J5" s="1" t="s">
        <v>150</v>
      </c>
      <c r="K5" s="1" t="s">
        <v>166</v>
      </c>
      <c r="L5" s="1" t="s">
        <v>166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167</v>
      </c>
      <c r="S5" s="1" t="s">
        <v>72</v>
      </c>
      <c r="T5" s="1" t="s">
        <v>34</v>
      </c>
      <c r="U5" s="1" t="s">
        <v>156</v>
      </c>
      <c r="V5" s="1" t="s">
        <v>157</v>
      </c>
    </row>
    <row r="6" s="1" customFormat="1" spans="1:22">
      <c r="A6" s="1" t="s">
        <v>93</v>
      </c>
      <c r="B6" s="1" t="s">
        <v>97</v>
      </c>
      <c r="C6" s="1" t="s">
        <v>168</v>
      </c>
      <c r="D6" s="1" t="s">
        <v>95</v>
      </c>
      <c r="E6" s="1" t="s">
        <v>96</v>
      </c>
      <c r="F6" s="1" t="s">
        <v>78</v>
      </c>
      <c r="G6" s="1" t="s">
        <v>79</v>
      </c>
      <c r="H6" s="1" t="s">
        <v>148</v>
      </c>
      <c r="I6" s="1" t="s">
        <v>169</v>
      </c>
      <c r="J6" s="1" t="s">
        <v>150</v>
      </c>
      <c r="K6" s="1" t="s">
        <v>169</v>
      </c>
      <c r="L6" s="1" t="s">
        <v>169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170</v>
      </c>
      <c r="S6" s="1" t="s">
        <v>72</v>
      </c>
      <c r="T6" s="1" t="s">
        <v>34</v>
      </c>
      <c r="U6" s="1" t="s">
        <v>156</v>
      </c>
      <c r="V6" s="1" t="s">
        <v>157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2023-06-08T01:59:07Z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E2378E6A467042F2BC1CAE0C070FC891_12</vt:lpwstr>
  </property>
</Properties>
</file>