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</definedName>
  </definedNames>
  <calcPr calcId="144525"/>
</workbook>
</file>

<file path=xl/sharedStrings.xml><?xml version="1.0" encoding="utf-8"?>
<sst xmlns="http://schemas.openxmlformats.org/spreadsheetml/2006/main" count="126" uniqueCount="88">
  <si>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</si>
  <si>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</si>
  <si>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</si>
  <si>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</si>
  <si>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</si>
  <si>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</si>
  <si>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</si>
  <si>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</si>
  <si>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</si>
  <si>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</si>
  <si>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</si>
  <si>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</si>
  <si>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</si>
  <si>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</si>
  <si>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</si>
  <si>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</si>
  <si>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</si>
  <si>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</si>
  <si>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</si>
  <si>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</si>
  <si>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</si>
  <si>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</si>
  <si>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</si>
  <si>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</si>
  <si>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</si>
  <si>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999224182103450	</t>
  </si>
  <si>
    <t>Ctrip</t>
  </si>
  <si>
    <t>正常</t>
  </si>
  <si>
    <t>[香港]香港九龙海逸君绰酒店(Harbour Grand Kowloon)(17095949)</t>
  </si>
  <si>
    <t>高级客房(至少连住2晚及以上)&lt;特惠&gt;&lt;双人入住&gt;&lt;内宾&gt;&lt;无早&gt;</t>
  </si>
  <si>
    <t>CNY</t>
  </si>
  <si>
    <t>ZHANG/YAN,DONG/XIAOMENG</t>
  </si>
  <si>
    <t>CA363230608CNY</t>
  </si>
  <si>
    <t>未提现</t>
  </si>
  <si>
    <t>携程开票</t>
  </si>
  <si>
    <t xml:space="preserve">3381407	</t>
  </si>
  <si>
    <t xml:space="preserve">	</t>
  </si>
  <si>
    <t xml:space="preserve">999224356135853	</t>
  </si>
  <si>
    <t>[梅州]梅州昌盛豪生大酒店(45834822)</t>
  </si>
  <si>
    <t>柚见汝——非遗大床房&lt;超值特惠&gt;&lt;双人入住&gt;&lt;双早&gt;</t>
  </si>
  <si>
    <t>林杰</t>
  </si>
  <si>
    <t xml:space="preserve">583890	</t>
  </si>
  <si>
    <t xml:space="preserve">999224362951459	</t>
  </si>
  <si>
    <t>张宁</t>
  </si>
  <si>
    <t>取消</t>
  </si>
  <si>
    <t>，</t>
  </si>
  <si>
    <t>202305221958340069</t>
  </si>
  <si>
    <t>A230608092556481</t>
  </si>
  <si>
    <t>房集：i230608092522 438.9元</t>
  </si>
  <si>
    <t>CNY / HKD 当前参考汇率: 1.097300535</t>
  </si>
  <si>
    <t>总计： 4182.9 CNY/
4589.9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</si>
  <si>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</si>
  <si>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</si>
  <si>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</si>
  <si>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</si>
  <si>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</si>
  <si>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</si>
  <si>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</si>
  <si>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</si>
  <si>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</si>
  <si>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</si>
  <si>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</si>
  <si>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</si>
  <si>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</si>
  <si>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</si>
  <si>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</si>
  <si>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</si>
  <si>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</si>
  <si>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</si>
  <si>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</si>
  <si>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2023-05-16</t>
  </si>
  <si>
    <t>3381407</t>
  </si>
  <si>
    <t>香港九龙海逸君绰酒店</t>
  </si>
  <si>
    <t>ZHANG YAN,DONG XIAOMENG</t>
  </si>
  <si>
    <t>2023-05-22</t>
  </si>
  <si>
    <t>2023-05-24</t>
  </si>
  <si>
    <t>退房日周结</t>
  </si>
  <si>
    <t>3744.00</t>
  </si>
  <si>
    <t>RMB</t>
  </si>
  <si>
    <t>0</t>
  </si>
  <si>
    <t>0.00</t>
  </si>
  <si>
    <t>携程国内直连(DD)</t>
  </si>
  <si>
    <t>01.011249</t>
  </si>
  <si>
    <t>2023-05-16 17:24:15</t>
  </si>
  <si>
    <t>否</t>
  </si>
  <si>
    <t>汇智国际旅游发展有限公司</t>
  </si>
  <si>
    <t>直采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</si>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</sst>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15</xdr:col>
      <xdr:colOff>257175</xdr:colOff>
      <xdr:row>46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1029950" cy="5124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45068</v>
      </c>
      <c r="G2" s="6">
        <v>45070</v>
      </c>
      <c r="H2" s="4">
        <v>2</v>
      </c>
      <c r="I2" s="4">
        <v>2</v>
      </c>
      <c r="J2" s="4">
        <v>4</v>
      </c>
      <c r="K2" s="4" t="s">
        <v>30</v>
      </c>
      <c r="L2" s="4">
        <v>3744</v>
      </c>
      <c r="M2" s="4">
        <v>3744</v>
      </c>
      <c r="N2" s="4" t="s">
        <v>31</v>
      </c>
      <c r="O2" s="4" t="s">
        <v>32</v>
      </c>
      <c r="P2" s="4" t="s">
        <v>33</v>
      </c>
      <c r="Q2" s="4">
        <v>0</v>
      </c>
      <c r="R2" s="7">
        <v>45062</v>
      </c>
      <c r="S2" s="6">
        <v>45085</v>
      </c>
      <c r="T2" s="4" t="s">
        <v>34</v>
      </c>
      <c r="U2" s="4">
        <v>3744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45069</v>
      </c>
      <c r="G3" s="6">
        <v>45070</v>
      </c>
      <c r="H3" s="4">
        <v>1</v>
      </c>
      <c r="I3" s="4">
        <v>1</v>
      </c>
      <c r="J3" s="4">
        <v>1</v>
      </c>
      <c r="K3" s="4" t="s">
        <v>30</v>
      </c>
      <c r="L3" s="4">
        <v>438.9</v>
      </c>
      <c r="M3" s="4">
        <v>438.9</v>
      </c>
      <c r="N3" s="4" t="s">
        <v>40</v>
      </c>
      <c r="O3" s="4" t="s">
        <v>32</v>
      </c>
      <c r="P3" s="4" t="s">
        <v>33</v>
      </c>
      <c r="Q3" s="4">
        <v>0</v>
      </c>
      <c r="R3" s="7">
        <v>45068</v>
      </c>
      <c r="S3" s="6">
        <v>45085</v>
      </c>
      <c r="T3" s="4" t="s">
        <v>34</v>
      </c>
      <c r="U3" s="4">
        <v>438.9</v>
      </c>
      <c r="V3" s="4">
        <v>0</v>
      </c>
      <c r="W3" s="4">
        <v>0</v>
      </c>
      <c r="X3" s="4" t="s">
        <v>36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45069</v>
      </c>
      <c r="G4" s="6">
        <v>45070</v>
      </c>
      <c r="H4" s="4">
        <v>1</v>
      </c>
      <c r="I4" s="4">
        <v>1</v>
      </c>
      <c r="J4" s="4">
        <v>1</v>
      </c>
      <c r="K4" s="4" t="s">
        <v>30</v>
      </c>
      <c r="L4" s="4">
        <v>438.9</v>
      </c>
      <c r="M4" s="4">
        <v>438.9</v>
      </c>
      <c r="N4" s="4" t="s">
        <v>43</v>
      </c>
      <c r="O4" s="4" t="s">
        <v>32</v>
      </c>
      <c r="P4" s="4" t="s">
        <v>33</v>
      </c>
      <c r="Q4" s="4">
        <v>0</v>
      </c>
      <c r="R4" s="7">
        <v>45069</v>
      </c>
      <c r="S4" s="6">
        <v>45085</v>
      </c>
      <c r="T4" s="4" t="s">
        <v>34</v>
      </c>
      <c r="U4" s="4">
        <v>438.9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42</v>
      </c>
      <c r="B5" s="4" t="s">
        <v>26</v>
      </c>
      <c r="C5" s="4" t="s">
        <v>44</v>
      </c>
      <c r="D5" s="4" t="s">
        <v>38</v>
      </c>
      <c r="E5" s="4" t="s">
        <v>39</v>
      </c>
      <c r="F5" s="6">
        <v>45069</v>
      </c>
      <c r="G5" s="6">
        <v>45070</v>
      </c>
      <c r="H5" s="4">
        <v>1</v>
      </c>
      <c r="I5" s="4">
        <v>1</v>
      </c>
      <c r="J5" s="4">
        <v>1</v>
      </c>
      <c r="K5" s="4" t="s">
        <v>30</v>
      </c>
      <c r="L5" s="4">
        <v>-438.9</v>
      </c>
      <c r="M5" s="4">
        <v>-438.9</v>
      </c>
      <c r="N5" s="4" t="s">
        <v>43</v>
      </c>
      <c r="O5" s="4" t="s">
        <v>32</v>
      </c>
      <c r="P5" s="4" t="s">
        <v>33</v>
      </c>
      <c r="Q5" s="4">
        <v>0</v>
      </c>
      <c r="R5" s="7">
        <v>45069</v>
      </c>
      <c r="S5" s="6">
        <v>45085</v>
      </c>
      <c r="T5" s="4" t="s">
        <v>34</v>
      </c>
      <c r="U5" s="4">
        <v>-438.9</v>
      </c>
      <c r="V5" s="4">
        <v>0</v>
      </c>
      <c r="W5" s="4">
        <v>0</v>
      </c>
      <c r="X5" s="4" t="s">
        <v>36</v>
      </c>
      <c r="Y5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"/>
  <sheetViews>
    <sheetView tabSelected="1" workbookViewId="0">
      <selection activeCell="A11" sqref="A11:D14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</v>
      </c>
    </row>
    <row r="2" s="4" customFormat="1" spans="1:9">
      <c r="A2" s="5">
        <v>999224182103450</v>
      </c>
      <c r="B2" s="6">
        <v>45068</v>
      </c>
      <c r="C2" s="6">
        <v>45070</v>
      </c>
      <c r="D2" s="4">
        <v>3744</v>
      </c>
      <c r="E2" s="4" t="str">
        <f>VLOOKUP(A2,HOP!A:L,12,0)</f>
        <v>3744.00</v>
      </c>
      <c r="F2" s="4" t="str">
        <f>VLOOKUP(A2,HOP!A:C,3,0)</f>
        <v>3381407</v>
      </c>
      <c r="G2" s="4">
        <f>D2-E2</f>
        <v>0</v>
      </c>
      <c r="H2" s="4" t="str">
        <f>$H$1&amp;F2</f>
        <v>，3381407</v>
      </c>
      <c r="I2" s="4" t="str">
        <f>VLOOKUP(A2,HOP!A:U,21,0)</f>
        <v>直采</v>
      </c>
    </row>
    <row r="3" s="4" customFormat="1" spans="1:10">
      <c r="A3" s="5">
        <v>999224356135853</v>
      </c>
      <c r="B3" s="6">
        <v>45069</v>
      </c>
      <c r="C3" s="6">
        <v>45070</v>
      </c>
      <c r="D3" s="4">
        <v>438.9</v>
      </c>
      <c r="E3" s="4">
        <v>438.9</v>
      </c>
      <c r="F3" s="8" t="s">
        <v>46</v>
      </c>
      <c r="G3" s="4">
        <f>D3-E3</f>
        <v>0</v>
      </c>
      <c r="H3" s="4" t="str">
        <f>$H$1&amp;F3</f>
        <v>，202305221958340069</v>
      </c>
      <c r="I3" s="4" t="e">
        <f>VLOOKUP(A3,HOP!A:U,21,0)</f>
        <v>#N/A</v>
      </c>
      <c r="J3" s="4">
        <v>5.22</v>
      </c>
    </row>
    <row r="4" s="4" customFormat="1" hidden="1" spans="1:9">
      <c r="A4" s="5">
        <v>999224362951459</v>
      </c>
      <c r="B4" s="6">
        <v>45069</v>
      </c>
      <c r="C4" s="6">
        <v>45070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VLOOKUP(A4,HOP!A:U,21,0)</f>
        <v>#N/A</v>
      </c>
    </row>
    <row r="6" spans="4:4">
      <c r="D6" s="4">
        <f>SUM(D2:D5)</f>
        <v>4182.9</v>
      </c>
    </row>
    <row r="11" spans="1:4">
      <c r="A11" s="4" t="s">
        <v>47</v>
      </c>
      <c r="C11" s="4">
        <v>3744</v>
      </c>
      <c r="D11" s="4">
        <v>4108.29</v>
      </c>
    </row>
    <row r="12" spans="1:4">
      <c r="A12" s="4" t="s">
        <v>48</v>
      </c>
      <c r="C12" s="4">
        <v>438.9</v>
      </c>
      <c r="D12" s="4">
        <v>481.61</v>
      </c>
    </row>
    <row r="13" spans="1:4">
      <c r="A13" s="4" t="s">
        <v>49</v>
      </c>
      <c r="C13" s="4">
        <f>SUBTOTAL(9,C11:C12)</f>
        <v>4182.9</v>
      </c>
      <c r="D13" s="4">
        <f>SUBTOTAL(9,D11:D12)</f>
        <v>4589.9</v>
      </c>
    </row>
    <row r="14" spans="1:1">
      <c r="A14" s="4" t="s">
        <v>50</v>
      </c>
    </row>
  </sheetData>
  <autoFilter ref="A1:XFD6">
    <filterColumn colId="3">
      <filters blank="1">
        <filter val="3744"/>
        <filter val="438.9"/>
        <filter val="4182.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51</v>
      </c>
      <c r="B1" s="2" t="s">
        <v>52</v>
      </c>
      <c r="C1" s="2" t="s">
        <v>53</v>
      </c>
      <c r="D1" s="2" t="s">
        <v>54</v>
      </c>
      <c r="E1" s="2" t="s">
        <v>13</v>
      </c>
      <c r="F1" s="2" t="s">
        <v>5</v>
      </c>
      <c r="G1" s="2" t="s">
        <v>6</v>
      </c>
      <c r="H1" s="2" t="s">
        <v>55</v>
      </c>
      <c r="I1" s="2" t="s">
        <v>56</v>
      </c>
      <c r="J1" s="2" t="s">
        <v>57</v>
      </c>
      <c r="K1" s="2" t="s">
        <v>58</v>
      </c>
      <c r="L1" s="2" t="s">
        <v>59</v>
      </c>
      <c r="M1" s="2" t="s">
        <v>60</v>
      </c>
      <c r="N1" s="2" t="s">
        <v>61</v>
      </c>
      <c r="O1" s="2" t="s">
        <v>62</v>
      </c>
      <c r="P1" s="2" t="s">
        <v>63</v>
      </c>
      <c r="Q1" s="2" t="s">
        <v>64</v>
      </c>
      <c r="R1" s="2" t="s">
        <v>65</v>
      </c>
      <c r="S1" s="2" t="s">
        <v>66</v>
      </c>
      <c r="T1" s="2" t="s">
        <v>67</v>
      </c>
      <c r="U1" s="2" t="s">
        <v>68</v>
      </c>
      <c r="V1" s="2" t="s">
        <v>69</v>
      </c>
    </row>
    <row r="2" s="1" customFormat="1" spans="1:22">
      <c r="A2" s="3">
        <v>999224182103450</v>
      </c>
      <c r="B2" s="1" t="s">
        <v>70</v>
      </c>
      <c r="C2" s="1" t="s">
        <v>71</v>
      </c>
      <c r="D2" s="1" t="s">
        <v>72</v>
      </c>
      <c r="E2" s="1" t="s">
        <v>73</v>
      </c>
      <c r="F2" s="1" t="s">
        <v>74</v>
      </c>
      <c r="G2" s="1" t="s">
        <v>75</v>
      </c>
      <c r="H2" s="1" t="s">
        <v>76</v>
      </c>
      <c r="I2" s="1" t="s">
        <v>77</v>
      </c>
      <c r="J2" s="1" t="s">
        <v>78</v>
      </c>
      <c r="K2" s="1" t="s">
        <v>77</v>
      </c>
      <c r="L2" s="1" t="s">
        <v>77</v>
      </c>
      <c r="M2" s="1" t="s">
        <v>79</v>
      </c>
      <c r="N2" s="1" t="s">
        <v>79</v>
      </c>
      <c r="O2" s="1" t="s">
        <v>80</v>
      </c>
      <c r="P2" s="1" t="s">
        <v>81</v>
      </c>
      <c r="Q2" s="1" t="s">
        <v>82</v>
      </c>
      <c r="R2" s="1" t="s">
        <v>83</v>
      </c>
      <c r="S2" s="1" t="s">
        <v>84</v>
      </c>
      <c r="T2" s="1" t="s">
        <v>85</v>
      </c>
      <c r="U2" s="1" t="s">
        <v>86</v>
      </c>
      <c r="V2" s="1" t="s">
        <v>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2023-06-08T01:15:31Z</dcterms:created>
  <dcterms:modified xsi:type="dcterms:W3CDTF">2023-06-08T01:27:06Z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69C9C62A3B064C88BE50D8437A9008E8_12</vt:lpwstr>
  </property>
  <property fmtid="{D5CDD505-2E9C-101B-9397-08002B2CF9AE}" pid="3" name="KSOProductBuildVer">
    <vt:lpwstr>2052-11.1.0.14309</vt:lpwstr>
  </property>
</Properties>
</file>