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<sst xmlns="http://schemas.openxmlformats.org/spreadsheetml/2006/main" count="292" uniqueCount="140">
  <si>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</si>
  <si>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</si>
  <si>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</si>
  <si>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</si>
  <si>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2023-06-08至2023-06-09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</si>
  <si>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</si>
  <si>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</si>
  <si>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</si>
  <si>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</si>
  <si>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</si>
  <si>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</si>
  <si>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</si>
  <si>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</si>
  <si>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</si>
  <si>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</si>
  <si>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</si>
  <si>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</si>
  <si>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</si>
  <si>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</si>
  <si>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</si>
  <si>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¥580.00</t>
  </si>
  <si>
    <t>¥85.00</t>
  </si>
  <si>
    <t>¥495.00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</si>
  <si>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</si>
  <si>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</si>
  <si>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</si>
  <si>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</si>
  <si>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</si>
  <si>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</si>
  <si>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</si>
  <si>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</si>
  <si>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</si>
  <si>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</si>
  <si>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</si>
  <si>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</si>
  <si>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</si>
  <si>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</si>
  <si>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</si>
  <si>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</si>
  <si>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</si>
  <si>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</si>
  <si>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</si>
  <si>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</si>
  <si>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</si>
  <si>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</si>
  <si>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</si>
  <si>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</si>
  <si>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</si>
  <si>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</si>
  <si>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</si>
  <si>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</si>
  <si>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</si>
  <si>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</si>
  <si>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</si>
  <si>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</si>
  <si>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</si>
  <si>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</si>
  <si>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</si>
  <si>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</si>
  <si>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</si>
  <si>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</si>
  <si>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</si>
  <si>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</si>
  <si>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</si>
  <si>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</si>
  <si>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</si>
  <si>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</si>
  <si>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</si>
  <si>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</si>
  <si>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</si>
  <si>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103381748033</t>
  </si>
  <si>
    <t>酒店预付</t>
  </si>
  <si>
    <t>否</t>
  </si>
  <si>
    <t>普通</t>
  </si>
  <si>
    <t>384630519</t>
  </si>
  <si>
    <t>桔子酒店(青岛海尔路石老人海水浴场店)</t>
  </si>
  <si>
    <t>1639468</t>
  </si>
  <si>
    <t>金诗怡</t>
  </si>
  <si>
    <t>2023-06-02</t>
  </si>
  <si>
    <t>2023-06-08</t>
  </si>
  <si>
    <t>2023-06-09</t>
  </si>
  <si>
    <t>¥491.00</t>
  </si>
  <si>
    <t>¥73.00</t>
  </si>
  <si>
    <t>¥418.00</t>
  </si>
  <si>
    <t>榻榻米大床房</t>
  </si>
  <si>
    <t>WEBSITE</t>
  </si>
  <si>
    <t>103387677290</t>
  </si>
  <si>
    <t>384532299</t>
  </si>
  <si>
    <t>南充龙腾商务酒店</t>
  </si>
  <si>
    <t>沈国华</t>
  </si>
  <si>
    <t>¥89.00</t>
  </si>
  <si>
    <t>¥12.00</t>
  </si>
  <si>
    <t>¥77.00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</si>
  <si>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</si>
  <si>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</si>
  <si>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</si>
  <si>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</si>
  <si>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</si>
  <si>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</si>
  <si>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</si>
  <si>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</si>
  <si>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</si>
  <si>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</si>
  <si>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</si>
  <si>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</si>
  <si>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A230610100341481</t>
  </si>
  <si>
    <r>
      <t>总计：</t>
    </r>
    <r>
      <rPr>
        <sz val="10"/>
        <rFont val="Arial"/>
        <charset val="134"/>
      </rPr>
      <t>495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</si>
  <si>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</si>
  <si>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</si>
  <si>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</si>
  <si>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</si>
  <si>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</si>
  <si>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</si>
  <si>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</si>
  <si>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</si>
  <si>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</si>
  <si>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</si>
  <si>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</si>
  <si>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</si>
  <si>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</si>
  <si>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</si>
  <si>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</si>
  <si>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</si>
  <si>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</si>
  <si>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</si>
  <si>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3476665</t>
  </si>
  <si>
    <t>--</t>
  </si>
  <si>
    <t>77.00</t>
  </si>
  <si>
    <t>RMB</t>
  </si>
  <si>
    <t>0</t>
  </si>
  <si>
    <t>0.00</t>
  </si>
  <si>
    <t>汇趣住国内直连</t>
  </si>
  <si>
    <t>01.011247</t>
  </si>
  <si>
    <t>2023-06-08 11:17:18</t>
  </si>
  <si>
    <t>直连</t>
  </si>
  <si>
    <t>中国</t>
  </si>
  <si>
    <t>3450966</t>
  </si>
  <si>
    <t>桔子酒店(青岛海尔路金狮广场店)</t>
  </si>
  <si>
    <t>418.00</t>
  </si>
  <si>
    <t>2023-06-02 10:39:19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</si>
</sst>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418</v>
      </c>
      <c r="E2" t="str">
        <f>VLOOKUP(A2,HOP!A:L,12,0)</f>
        <v>418.00</v>
      </c>
      <c r="F2" t="str">
        <f>VLOOKUP(A2,HOP!A:C,3,0)</f>
        <v>3450966</v>
      </c>
      <c r="G2">
        <f>D2-E2</f>
        <v>0</v>
      </c>
      <c r="H2" t="str">
        <f>$H$1&amp;F2</f>
        <v>，3450966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77</v>
      </c>
      <c r="E3" t="str">
        <f>VLOOKUP(A3,HOP!A:L,12,0)</f>
        <v>77.00</v>
      </c>
      <c r="F3" t="str">
        <f>VLOOKUP(A3,HOP!A:C,3,0)</f>
        <v>3476665</v>
      </c>
      <c r="G3">
        <f>D3-E3</f>
        <v>0</v>
      </c>
      <c r="H3" t="str">
        <f>$H$1&amp;F3</f>
        <v>，3476665</v>
      </c>
      <c r="I3" t="str">
        <f>VLOOKUP(A3,HOP!A:U,21,0)</f>
        <v>直连</v>
      </c>
    </row>
    <row r="5" spans="4:4">
      <c r="D5" s="3">
        <f>SUM(D2:D4)</f>
        <v>495</v>
      </c>
    </row>
    <row r="7" ht="14.25" spans="4:4">
      <c r="D7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I16" sqref="I1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86</v>
      </c>
      <c r="B2" s="1" t="s">
        <v>79</v>
      </c>
      <c r="C2" s="1" t="s">
        <v>125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137</v>
      </c>
      <c r="E3" s="1" t="s">
        <v>77</v>
      </c>
      <c r="F3" s="1" t="s">
        <v>79</v>
      </c>
      <c r="G3" s="1" t="s">
        <v>80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2023-06-10T02:05:36Z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DC88A557BE314150B14C3D82E838FA47_12</vt:lpwstr>
  </property>
</Properties>
</file>