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44525"/>
</workbook>
</file>

<file path=xl/sharedStrings.xml><?xml version="1.0" encoding="utf-8"?>
<sst xmlns="http://schemas.openxmlformats.org/spreadsheetml/2006/main" count="156" uniqueCount="108">
  <si>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</si>
  <si>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</si>
  <si>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</si>
  <si>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</si>
  <si>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</si>
  <si>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</si>
  <si>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</si>
  <si>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</si>
  <si>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</si>
  <si>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</si>
  <si>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</si>
  <si>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</si>
  <si>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</si>
  <si>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</si>
  <si>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</si>
  <si>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</si>
  <si>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</si>
  <si>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</si>
  <si>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</si>
  <si>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</si>
  <si>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</si>
  <si>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</si>
  <si>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</si>
  <si>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</si>
  <si>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</si>
  <si>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23655472165	</t>
  </si>
  <si>
    <t>Ctrip</t>
  </si>
  <si>
    <t>正常</t>
  </si>
  <si>
    <t>[曼谷]曼谷 SO/ 酒店(SO Bangkok)(40721609)</t>
  </si>
  <si>
    <t>so舒适房&lt;2人入住&gt;&lt;不退款&gt;&lt;早餐&gt;</t>
  </si>
  <si>
    <t>USD</t>
  </si>
  <si>
    <t>CHOI/SUJIN</t>
  </si>
  <si>
    <t>CA5326230610USD</t>
  </si>
  <si>
    <t>未提现</t>
  </si>
  <si>
    <t>携程开票</t>
  </si>
  <si>
    <t xml:space="preserve">3229210	</t>
  </si>
  <si>
    <t xml:space="preserve">921208	</t>
  </si>
  <si>
    <t xml:space="preserve">999224270607289	</t>
  </si>
  <si>
    <t>[曼谷]纳拉酒店(Narra Hotel)(39644207)</t>
  </si>
  <si>
    <t>标准双床房&lt;2人入住&gt;&lt;不退款&gt;</t>
  </si>
  <si>
    <t>ROWSAKUL/JESSADA</t>
  </si>
  <si>
    <t xml:space="preserve">3390372	</t>
  </si>
  <si>
    <t xml:space="preserve">HGUConf11234000	</t>
  </si>
  <si>
    <t xml:space="preserve">999224544821538	</t>
  </si>
  <si>
    <t>[普吉岛]普吉岛悦槤(Cassia Phuket - Sha Extra Plus)(40721459)</t>
  </si>
  <si>
    <t>一卧室套房&lt;2人入住&gt;&lt;不退款&gt;&lt;早餐&gt;</t>
  </si>
  <si>
    <t>ZHOU/YANYU,HUANG/BIN,Kong/Liangyu,Wang/Haowei</t>
  </si>
  <si>
    <t xml:space="preserve">3450962	</t>
  </si>
  <si>
    <t xml:space="preserve">32259651	</t>
  </si>
  <si>
    <t>,</t>
  </si>
  <si>
    <t>USD 528</t>
  </si>
  <si>
    <t>A230610092458911</t>
  </si>
  <si>
    <t>A230610092621911</t>
  </si>
  <si>
    <t>USD / HKD 当前参考汇率: 7.83955</t>
  </si>
  <si>
    <t>总计：528 USD/
4139.28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</si>
  <si>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</si>
  <si>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</si>
  <si>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</si>
  <si>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</si>
  <si>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</si>
  <si>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</si>
  <si>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</si>
  <si>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</si>
  <si>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</si>
  <si>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</si>
  <si>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</si>
  <si>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</si>
  <si>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</si>
  <si>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</si>
  <si>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</si>
  <si>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</si>
  <si>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</si>
  <si>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</si>
  <si>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</si>
  <si>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2023-06-02</t>
  </si>
  <si>
    <t>3450962</t>
  </si>
  <si>
    <t>普吉岛悦梿酒店(SHA Plus+)</t>
  </si>
  <si>
    <t>ZHOU YANYU,HUANG BIN,Kong Liangyu,Wang Haowei</t>
  </si>
  <si>
    <t>2023-06-06</t>
  </si>
  <si>
    <t>2023-06-07</t>
  </si>
  <si>
    <t>退房日周结</t>
  </si>
  <si>
    <t>782.84</t>
  </si>
  <si>
    <t>110.00</t>
  </si>
  <si>
    <t>0</t>
  </si>
  <si>
    <t>0.00</t>
  </si>
  <si>
    <t>携程盛景国际直连</t>
  </si>
  <si>
    <t>01.010677</t>
  </si>
  <si>
    <t>2023-06-02 12:02:31</t>
  </si>
  <si>
    <t>否</t>
  </si>
  <si>
    <t>汇智国际旅游发展有限公司</t>
  </si>
  <si>
    <t>直采</t>
  </si>
  <si>
    <t>泰国</t>
  </si>
  <si>
    <t>2023-05-18</t>
  </si>
  <si>
    <t>3390372</t>
  </si>
  <si>
    <t>纳拉酒店</t>
  </si>
  <si>
    <t>ROWSAKUL JESSADA</t>
  </si>
  <si>
    <t>2023-06-05</t>
  </si>
  <si>
    <t>476.98</t>
  </si>
  <si>
    <t>68.00</t>
  </si>
  <si>
    <t>2023-05-18 14:39:42</t>
  </si>
  <si>
    <t>直连</t>
  </si>
  <si>
    <t>2023-04-14</t>
  </si>
  <si>
    <t>3229210</t>
  </si>
  <si>
    <t>曼谷 SO/ 酒店</t>
  </si>
  <si>
    <t>CHOI SUJIN</t>
  </si>
  <si>
    <t>2410.49</t>
  </si>
  <si>
    <t>350.00</t>
  </si>
  <si>
    <t>2023-04-15 17:42:43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</si>
</sst>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13</xdr:col>
      <xdr:colOff>365760</xdr:colOff>
      <xdr:row>38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94560"/>
          <a:ext cx="9479280" cy="476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A1" sqref="$A1:$XFD1048576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45082</v>
      </c>
      <c r="G2" s="6">
        <v>45084</v>
      </c>
      <c r="H2" s="4">
        <v>1</v>
      </c>
      <c r="I2" s="4">
        <v>2</v>
      </c>
      <c r="J2" s="4">
        <v>2</v>
      </c>
      <c r="K2" s="4" t="s">
        <v>30</v>
      </c>
      <c r="L2" s="4">
        <v>350</v>
      </c>
      <c r="M2" s="4">
        <v>350</v>
      </c>
      <c r="N2" s="4" t="s">
        <v>31</v>
      </c>
      <c r="O2" s="4" t="s">
        <v>32</v>
      </c>
      <c r="P2" s="4" t="s">
        <v>33</v>
      </c>
      <c r="Q2" s="4">
        <v>0</v>
      </c>
      <c r="R2" s="7">
        <v>45030</v>
      </c>
      <c r="S2" s="6">
        <v>45087</v>
      </c>
      <c r="T2" s="4" t="s">
        <v>34</v>
      </c>
      <c r="U2" s="4">
        <v>350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45082</v>
      </c>
      <c r="G3" s="6">
        <v>45084</v>
      </c>
      <c r="H3" s="4">
        <v>1</v>
      </c>
      <c r="I3" s="4">
        <v>2</v>
      </c>
      <c r="J3" s="4">
        <v>2</v>
      </c>
      <c r="K3" s="4" t="s">
        <v>30</v>
      </c>
      <c r="L3" s="4">
        <v>68</v>
      </c>
      <c r="M3" s="4">
        <v>68</v>
      </c>
      <c r="N3" s="4" t="s">
        <v>40</v>
      </c>
      <c r="O3" s="4" t="s">
        <v>32</v>
      </c>
      <c r="P3" s="4" t="s">
        <v>33</v>
      </c>
      <c r="Q3" s="4">
        <v>0</v>
      </c>
      <c r="R3" s="7">
        <v>45064</v>
      </c>
      <c r="S3" s="6">
        <v>45087</v>
      </c>
      <c r="T3" s="4" t="s">
        <v>34</v>
      </c>
      <c r="U3" s="4">
        <v>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45083</v>
      </c>
      <c r="G4" s="6">
        <v>45084</v>
      </c>
      <c r="H4" s="4">
        <v>2</v>
      </c>
      <c r="I4" s="4">
        <v>1</v>
      </c>
      <c r="J4" s="4">
        <v>2</v>
      </c>
      <c r="K4" s="4" t="s">
        <v>30</v>
      </c>
      <c r="L4" s="4">
        <v>110</v>
      </c>
      <c r="M4" s="4">
        <v>110</v>
      </c>
      <c r="N4" s="4" t="s">
        <v>46</v>
      </c>
      <c r="O4" s="4" t="s">
        <v>32</v>
      </c>
      <c r="P4" s="4" t="s">
        <v>33</v>
      </c>
      <c r="Q4" s="4">
        <v>0</v>
      </c>
      <c r="R4" s="7">
        <v>45079</v>
      </c>
      <c r="S4" s="6">
        <v>45087</v>
      </c>
      <c r="T4" s="4" t="s">
        <v>34</v>
      </c>
      <c r="U4" s="4">
        <v>110</v>
      </c>
      <c r="V4" s="4">
        <v>0</v>
      </c>
      <c r="W4" s="4">
        <v>0</v>
      </c>
      <c r="X4" s="4" t="s">
        <v>47</v>
      </c>
      <c r="Y4" s="4">
        <v>32252651</v>
      </c>
      <c r="Z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9" sqref="A9:C12"/>
    </sheetView>
  </sheetViews>
  <sheetFormatPr defaultColWidth="10" defaultRowHeight="14.4"/>
  <cols>
    <col min="1" max="1" width="12.8888888888889" style="4"/>
    <col min="2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23655472165</v>
      </c>
      <c r="B2" s="6">
        <v>45082</v>
      </c>
      <c r="C2" s="6">
        <v>45084</v>
      </c>
      <c r="D2" s="4">
        <v>350</v>
      </c>
      <c r="E2" s="4" t="str">
        <f>VLOOKUP(A2,HOP!A:L,12,0)</f>
        <v>350.00</v>
      </c>
      <c r="F2" s="4" t="str">
        <f>VLOOKUP(A2,HOP!A:C,3,0)</f>
        <v>3229210</v>
      </c>
      <c r="G2" s="4">
        <f>D2-E2</f>
        <v>0</v>
      </c>
      <c r="H2" s="4" t="str">
        <f>$H$1&amp;F2</f>
        <v>,3229210</v>
      </c>
      <c r="I2" s="4" t="str">
        <f>VLOOKUP(A2,HOP!A:U,21,0)</f>
        <v>直采</v>
      </c>
    </row>
    <row r="3" s="4" customFormat="1" spans="1:9">
      <c r="A3" s="5">
        <v>999224270607289</v>
      </c>
      <c r="B3" s="6">
        <v>45082</v>
      </c>
      <c r="C3" s="6">
        <v>45084</v>
      </c>
      <c r="D3" s="4">
        <v>68</v>
      </c>
      <c r="E3" s="4" t="str">
        <f>VLOOKUP(A3,HOP!A:L,12,0)</f>
        <v>68.00</v>
      </c>
      <c r="F3" s="4" t="str">
        <f>VLOOKUP(A3,HOP!A:C,3,0)</f>
        <v>3390372</v>
      </c>
      <c r="G3" s="4">
        <f>D3-E3</f>
        <v>0</v>
      </c>
      <c r="H3" s="4" t="str">
        <f>$H$1&amp;F3</f>
        <v>,3390372</v>
      </c>
      <c r="I3" s="4" t="str">
        <f>VLOOKUP(A3,HOP!A:U,21,0)</f>
        <v>直连</v>
      </c>
    </row>
    <row r="4" s="4" customFormat="1" spans="1:9">
      <c r="A4" s="5">
        <v>999224544821538</v>
      </c>
      <c r="B4" s="6">
        <v>45083</v>
      </c>
      <c r="C4" s="6">
        <v>45084</v>
      </c>
      <c r="D4" s="4">
        <v>110</v>
      </c>
      <c r="E4" s="4" t="str">
        <f>VLOOKUP(A4,HOP!A:L,12,0)</f>
        <v>110.00</v>
      </c>
      <c r="F4" s="4" t="str">
        <f>VLOOKUP(A4,HOP!A:C,3,0)</f>
        <v>3450962</v>
      </c>
      <c r="G4" s="4">
        <f>D4-E4</f>
        <v>0</v>
      </c>
      <c r="H4" s="4" t="str">
        <f>$H$1&amp;F4</f>
        <v>,3450962</v>
      </c>
      <c r="I4" s="4" t="str">
        <f>VLOOKUP(A4,HOP!A:U,21,0)</f>
        <v>直采</v>
      </c>
    </row>
    <row r="6" spans="4:4">
      <c r="D6" s="4">
        <f>SUM(D2:D5)</f>
        <v>528</v>
      </c>
    </row>
    <row r="7" spans="4:4">
      <c r="D7" s="4" t="s">
        <v>50</v>
      </c>
    </row>
    <row r="9" spans="1:3">
      <c r="A9" s="4" t="s">
        <v>51</v>
      </c>
      <c r="B9" s="4">
        <v>460</v>
      </c>
      <c r="C9" s="4">
        <v>3606.2</v>
      </c>
    </row>
    <row r="10" spans="1:3">
      <c r="A10" s="4" t="s">
        <v>52</v>
      </c>
      <c r="B10" s="4">
        <v>68</v>
      </c>
      <c r="C10" s="4">
        <v>533.08</v>
      </c>
    </row>
    <row r="11" spans="1:3">
      <c r="A11" s="4" t="s">
        <v>53</v>
      </c>
      <c r="B11" s="4">
        <f>SUM(B9:B10)</f>
        <v>528</v>
      </c>
      <c r="C11" s="4">
        <f>SUM(C9:C10)</f>
        <v>4139.28</v>
      </c>
    </row>
    <row r="12" spans="1:1">
      <c r="A12" s="4" t="s">
        <v>54</v>
      </c>
    </row>
  </sheetData>
  <autoFilter ref="A1:X4">
    <extLst/>
  </autoFilter>
  <conditionalFormatting sqref="A2:A7 A9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.88888888888889" defaultRowHeight="13.2" outlineLevelRow="3"/>
  <cols>
    <col min="1" max="1" width="12.8888888888889" style="1"/>
    <col min="2" max="16383" width="8.88888888888889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="1" customFormat="1" spans="1:22">
      <c r="A2" s="3">
        <v>999224544821538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81</v>
      </c>
      <c r="J2" s="1" t="s">
        <v>30</v>
      </c>
      <c r="K2" s="1" t="s">
        <v>82</v>
      </c>
      <c r="L2" s="1" t="s">
        <v>82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</row>
    <row r="3" s="1" customFormat="1" spans="1:22">
      <c r="A3" s="3">
        <v>999224270607289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79</v>
      </c>
      <c r="H3" s="1" t="s">
        <v>80</v>
      </c>
      <c r="I3" s="1" t="s">
        <v>97</v>
      </c>
      <c r="J3" s="1" t="s">
        <v>30</v>
      </c>
      <c r="K3" s="1" t="s">
        <v>98</v>
      </c>
      <c r="L3" s="1" t="s">
        <v>98</v>
      </c>
      <c r="M3" s="1" t="s">
        <v>83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99</v>
      </c>
      <c r="S3" s="1" t="s">
        <v>88</v>
      </c>
      <c r="T3" s="1" t="s">
        <v>89</v>
      </c>
      <c r="U3" s="1" t="s">
        <v>100</v>
      </c>
      <c r="V3" s="1" t="s">
        <v>91</v>
      </c>
    </row>
    <row r="4" s="1" customFormat="1" spans="1:22">
      <c r="A4" s="3">
        <v>23655472165</v>
      </c>
      <c r="B4" s="1" t="s">
        <v>101</v>
      </c>
      <c r="C4" s="1" t="s">
        <v>102</v>
      </c>
      <c r="D4" s="1" t="s">
        <v>103</v>
      </c>
      <c r="E4" s="1" t="s">
        <v>104</v>
      </c>
      <c r="F4" s="1" t="s">
        <v>96</v>
      </c>
      <c r="G4" s="1" t="s">
        <v>79</v>
      </c>
      <c r="H4" s="1" t="s">
        <v>80</v>
      </c>
      <c r="I4" s="1" t="s">
        <v>105</v>
      </c>
      <c r="J4" s="1" t="s">
        <v>30</v>
      </c>
      <c r="K4" s="1" t="s">
        <v>106</v>
      </c>
      <c r="L4" s="1" t="s">
        <v>106</v>
      </c>
      <c r="M4" s="1" t="s">
        <v>83</v>
      </c>
      <c r="N4" s="1" t="s">
        <v>83</v>
      </c>
      <c r="O4" s="1" t="s">
        <v>84</v>
      </c>
      <c r="P4" s="1" t="s">
        <v>85</v>
      </c>
      <c r="Q4" s="1" t="s">
        <v>86</v>
      </c>
      <c r="R4" s="1" t="s">
        <v>107</v>
      </c>
      <c r="S4" s="1" t="s">
        <v>88</v>
      </c>
      <c r="T4" s="1" t="s">
        <v>89</v>
      </c>
      <c r="U4" s="1" t="s">
        <v>90</v>
      </c>
      <c r="V4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2023-06-10T01:20:20Z</dcterms:created>
  <dcterms:modified xsi:type="dcterms:W3CDTF">2023-06-10T01:27:46Z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043E348178A54F15A7C3FD47FFEDBA0B_12</vt:lpwstr>
  </property>
  <property fmtid="{D5CDD505-2E9C-101B-9397-08002B2CF9AE}" pid="3" name="KSOProductBuildVer">
    <vt:lpwstr>2052-11.1.0.14309</vt:lpwstr>
  </property>
</Properties>
</file>