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对账!$1:$14</definedName>
  </definedNames>
  <calcPr calcId="144525"/>
</workbook>
</file>

<file path=xl/sharedStrings.xml><?xml version="1.0" encoding="utf-8"?>
<sst xmlns="http://schemas.openxmlformats.org/spreadsheetml/2006/main" count="334" uniqueCount="148">
  <si>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</si>
  <si>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</si>
  <si>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</si>
  <si>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</si>
  <si>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</si>
  <si>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</si>
  <si>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</si>
  <si>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</si>
  <si>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</si>
  <si>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</si>
  <si>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</si>
  <si>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</si>
  <si>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</si>
  <si>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</si>
  <si>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</si>
  <si>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</si>
  <si>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</si>
  <si>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</si>
  <si>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</si>
  <si>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</si>
  <si>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</si>
  <si>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</si>
  <si>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</si>
  <si>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</si>
  <si>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</si>
  <si>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999224199079564	</t>
  </si>
  <si>
    <t>Ctrip</t>
  </si>
  <si>
    <t>正常</t>
  </si>
  <si>
    <t>[香港]香港富豪东方酒店(Regal Oriental Hotel)(105479964)</t>
  </si>
  <si>
    <t>高级客房&lt;至多8间&gt;&lt;2人入住&gt;</t>
  </si>
  <si>
    <t>CNY</t>
  </si>
  <si>
    <t>CHIK/HUNG YIN,CHUK/NOGN HONG</t>
  </si>
  <si>
    <t>CA13744230611CNY</t>
  </si>
  <si>
    <t>未提现</t>
  </si>
  <si>
    <t>携程开票</t>
  </si>
  <si>
    <t xml:space="preserve">3385647	</t>
  </si>
  <si>
    <t xml:space="preserve">408405375	</t>
  </si>
  <si>
    <t xml:space="preserve">999224049757669	</t>
  </si>
  <si>
    <t>ZHAO/GELUO,WU/DANDAN</t>
  </si>
  <si>
    <t>CA13744230612CNY</t>
  </si>
  <si>
    <t xml:space="preserve">3340625	</t>
  </si>
  <si>
    <t xml:space="preserve">405109605	</t>
  </si>
  <si>
    <t xml:space="preserve">999224050633775	</t>
  </si>
  <si>
    <t>TAM/MING YAN,LAM/LOK KI</t>
  </si>
  <si>
    <t xml:space="preserve">3340931	</t>
  </si>
  <si>
    <t xml:space="preserve">	</t>
  </si>
  <si>
    <t xml:space="preserve">999224157492027	</t>
  </si>
  <si>
    <t>[广州]广州宾馆(93872138)</t>
  </si>
  <si>
    <t>花城活力双床房&lt;至多8间&gt;&lt;2人入住&gt;</t>
  </si>
  <si>
    <t>曾珏敏</t>
  </si>
  <si>
    <t xml:space="preserve">3376230	</t>
  </si>
  <si>
    <t xml:space="preserve">(LNG)7181873;	</t>
  </si>
  <si>
    <t xml:space="preserve">999224157500763	</t>
  </si>
  <si>
    <t>余瑶</t>
  </si>
  <si>
    <t xml:space="preserve">3376231	</t>
  </si>
  <si>
    <t xml:space="preserve">(LNG)7181874;	</t>
  </si>
  <si>
    <t xml:space="preserve">999224343879961	</t>
  </si>
  <si>
    <t>[广州]军山酒店（广州火车站三元里地铁站店）(80243328)</t>
  </si>
  <si>
    <t>特惠房&lt;2人入住&gt;</t>
  </si>
  <si>
    <t>蒋利冬</t>
  </si>
  <si>
    <t xml:space="preserve">3406007	</t>
  </si>
  <si>
    <t>取消</t>
  </si>
  <si>
    <t xml:space="preserve">999224382617558	</t>
  </si>
  <si>
    <t>[香港]富荟土瓜湾酒店(iclub To Kwa Wan Hotel)(105479970)</t>
  </si>
  <si>
    <t>尊荟客房&lt;至多8间&gt;&lt;2人入住&gt;</t>
  </si>
  <si>
    <t>CHAN/WING CHEONG</t>
  </si>
  <si>
    <t xml:space="preserve">3414225	</t>
  </si>
  <si>
    <t xml:space="preserve">11262633	</t>
  </si>
  <si>
    <t xml:space="preserve">999224401768157	</t>
  </si>
  <si>
    <t>[抚州]格林豪泰酒店(抚州临川一中智选店)(76549636)</t>
  </si>
  <si>
    <t>商务大床房&lt;2人入住&gt;</t>
  </si>
  <si>
    <t>许文珍</t>
  </si>
  <si>
    <t xml:space="preserve">3418620	</t>
  </si>
  <si>
    <t xml:space="preserve">酒店前台刘女士确认	</t>
  </si>
  <si>
    <t xml:space="preserve">999224429048558	</t>
  </si>
  <si>
    <t>[北京]北京国家会议中心大酒店(93870347)</t>
  </si>
  <si>
    <t>高级双床间&lt;至多8间&gt;&lt;2人入住&gt;</t>
  </si>
  <si>
    <t>刘东泽</t>
  </si>
  <si>
    <t xml:space="preserve">3425434	</t>
  </si>
  <si>
    <t>，</t>
  </si>
  <si>
    <t xml:space="preserve"> 7518 CNY</t>
  </si>
  <si>
    <t>A230612092208481</t>
  </si>
  <si>
    <t>总计：7518元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</si>
  <si>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</si>
  <si>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</si>
  <si>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</si>
  <si>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</si>
  <si>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</si>
  <si>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</si>
  <si>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</si>
  <si>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</si>
  <si>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</si>
  <si>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</si>
  <si>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</si>
  <si>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</si>
  <si>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</si>
  <si>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</si>
  <si>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</si>
  <si>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</si>
  <si>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</si>
  <si>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</si>
  <si>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</si>
  <si>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2023-05-26</t>
  </si>
  <si>
    <t>3425434</t>
  </si>
  <si>
    <t>北京国家会议中心大酒店</t>
  </si>
  <si>
    <t>2023-05-27</t>
  </si>
  <si>
    <t>2023-05-28</t>
  </si>
  <si>
    <t>退房日月结</t>
  </si>
  <si>
    <t>1133.00</t>
  </si>
  <si>
    <t>RMB</t>
  </si>
  <si>
    <t>0</t>
  </si>
  <si>
    <t>0.00</t>
  </si>
  <si>
    <t>携程汇登国内直连</t>
  </si>
  <si>
    <t>01.011264</t>
  </si>
  <si>
    <t>2023-05-26 23:35:06</t>
  </si>
  <si>
    <t>否</t>
  </si>
  <si>
    <t>广州汇登信息科技有限公司</t>
  </si>
  <si>
    <t>直连</t>
  </si>
  <si>
    <t>中国</t>
  </si>
  <si>
    <t>2023-05-24</t>
  </si>
  <si>
    <t>3414225</t>
  </si>
  <si>
    <t>富荟土瓜湾酒店</t>
  </si>
  <si>
    <t>CHAN WING CHEONG</t>
  </si>
  <si>
    <t>1250.00</t>
  </si>
  <si>
    <t>2023-05-24 12:03:18</t>
  </si>
  <si>
    <t>2023-05-17</t>
  </si>
  <si>
    <t>3385647</t>
  </si>
  <si>
    <t>香港富豪东方酒店</t>
  </si>
  <si>
    <t>CHIK HUNG YIN,CHUK NOGN HONG</t>
  </si>
  <si>
    <t>2023-05-21</t>
  </si>
  <si>
    <t>2688.00</t>
  </si>
  <si>
    <t>2023-05-17 14:29:27</t>
  </si>
  <si>
    <t>2023-05-15</t>
  </si>
  <si>
    <t>3376231</t>
  </si>
  <si>
    <t>广州宾馆</t>
  </si>
  <si>
    <t>712.00</t>
  </si>
  <si>
    <t>2023-05-15 16:50:33</t>
  </si>
  <si>
    <t>3376230</t>
  </si>
  <si>
    <t>2023-05-15 16:50:00</t>
  </si>
  <si>
    <t>2023-05-08</t>
  </si>
  <si>
    <t>3340931</t>
  </si>
  <si>
    <t>TAM MING YAN,LAM LOK KI</t>
  </si>
  <si>
    <t>512.00</t>
  </si>
  <si>
    <t>2023-05-08 13:19:17</t>
  </si>
  <si>
    <t>3340625</t>
  </si>
  <si>
    <t>ZHAO GELUO,WU DANDAN</t>
  </si>
  <si>
    <t>511.00</t>
  </si>
  <si>
    <t>2023-05-08 11:12:27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</si>
</sst>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45067</v>
      </c>
      <c r="G2" s="6">
        <v>45073</v>
      </c>
      <c r="H2" s="4">
        <v>1</v>
      </c>
      <c r="I2" s="4">
        <v>6</v>
      </c>
      <c r="J2" s="4">
        <v>6</v>
      </c>
      <c r="K2" s="4" t="s">
        <v>30</v>
      </c>
      <c r="L2" s="4">
        <v>2688</v>
      </c>
      <c r="M2" s="4">
        <v>2688</v>
      </c>
      <c r="N2" s="4" t="s">
        <v>31</v>
      </c>
      <c r="O2" s="4" t="s">
        <v>32</v>
      </c>
      <c r="P2" s="4" t="s">
        <v>33</v>
      </c>
      <c r="Q2" s="4">
        <v>0</v>
      </c>
      <c r="R2" s="7">
        <v>45063</v>
      </c>
      <c r="S2" s="6">
        <v>45088</v>
      </c>
      <c r="T2" s="4" t="s">
        <v>34</v>
      </c>
      <c r="U2" s="4">
        <v>2688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45073</v>
      </c>
      <c r="G3" s="6">
        <v>45074</v>
      </c>
      <c r="H3" s="4">
        <v>1</v>
      </c>
      <c r="I3" s="4">
        <v>1</v>
      </c>
      <c r="J3" s="4">
        <v>1</v>
      </c>
      <c r="K3" s="4" t="s">
        <v>30</v>
      </c>
      <c r="L3" s="4">
        <v>511</v>
      </c>
      <c r="M3" s="4">
        <v>511</v>
      </c>
      <c r="N3" s="4" t="s">
        <v>38</v>
      </c>
      <c r="O3" s="4" t="s">
        <v>39</v>
      </c>
      <c r="P3" s="4" t="s">
        <v>33</v>
      </c>
      <c r="Q3" s="4">
        <v>0</v>
      </c>
      <c r="R3" s="7">
        <v>45054</v>
      </c>
      <c r="S3" s="6">
        <v>45089</v>
      </c>
      <c r="T3" s="4" t="s">
        <v>34</v>
      </c>
      <c r="U3" s="4">
        <v>511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28</v>
      </c>
      <c r="E4" s="4" t="s">
        <v>29</v>
      </c>
      <c r="F4" s="6">
        <v>45073</v>
      </c>
      <c r="G4" s="6">
        <v>45074</v>
      </c>
      <c r="H4" s="4">
        <v>1</v>
      </c>
      <c r="I4" s="4">
        <v>1</v>
      </c>
      <c r="J4" s="4">
        <v>1</v>
      </c>
      <c r="K4" s="4" t="s">
        <v>30</v>
      </c>
      <c r="L4" s="4">
        <v>512</v>
      </c>
      <c r="M4" s="4">
        <v>512</v>
      </c>
      <c r="N4" s="4" t="s">
        <v>43</v>
      </c>
      <c r="O4" s="4" t="s">
        <v>39</v>
      </c>
      <c r="P4" s="4" t="s">
        <v>33</v>
      </c>
      <c r="Q4" s="4">
        <v>0</v>
      </c>
      <c r="R4" s="7">
        <v>45054</v>
      </c>
      <c r="S4" s="6">
        <v>45089</v>
      </c>
      <c r="T4" s="4" t="s">
        <v>34</v>
      </c>
      <c r="U4" s="4">
        <v>512</v>
      </c>
      <c r="V4" s="4">
        <v>0</v>
      </c>
      <c r="W4" s="4">
        <v>0</v>
      </c>
      <c r="X4" s="4" t="s">
        <v>44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45073</v>
      </c>
      <c r="G5" s="6">
        <v>45074</v>
      </c>
      <c r="H5" s="4">
        <v>1</v>
      </c>
      <c r="I5" s="4">
        <v>1</v>
      </c>
      <c r="J5" s="4">
        <v>1</v>
      </c>
      <c r="K5" s="4" t="s">
        <v>30</v>
      </c>
      <c r="L5" s="4">
        <v>712</v>
      </c>
      <c r="M5" s="4">
        <v>712</v>
      </c>
      <c r="N5" s="4" t="s">
        <v>49</v>
      </c>
      <c r="O5" s="4" t="s">
        <v>39</v>
      </c>
      <c r="P5" s="4" t="s">
        <v>33</v>
      </c>
      <c r="Q5" s="4">
        <v>0</v>
      </c>
      <c r="R5" s="7">
        <v>45061</v>
      </c>
      <c r="S5" s="6">
        <v>45089</v>
      </c>
      <c r="T5" s="4" t="s">
        <v>34</v>
      </c>
      <c r="U5" s="4">
        <v>712</v>
      </c>
      <c r="V5" s="4">
        <v>0</v>
      </c>
      <c r="W5" s="4">
        <v>0</v>
      </c>
      <c r="X5" s="4" t="s">
        <v>50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47</v>
      </c>
      <c r="E6" s="4" t="s">
        <v>48</v>
      </c>
      <c r="F6" s="6">
        <v>45073</v>
      </c>
      <c r="G6" s="6">
        <v>45074</v>
      </c>
      <c r="H6" s="4">
        <v>1</v>
      </c>
      <c r="I6" s="4">
        <v>1</v>
      </c>
      <c r="J6" s="4">
        <v>1</v>
      </c>
      <c r="K6" s="4" t="s">
        <v>30</v>
      </c>
      <c r="L6" s="4">
        <v>712</v>
      </c>
      <c r="M6" s="4">
        <v>712</v>
      </c>
      <c r="N6" s="4" t="s">
        <v>53</v>
      </c>
      <c r="O6" s="4" t="s">
        <v>39</v>
      </c>
      <c r="P6" s="4" t="s">
        <v>33</v>
      </c>
      <c r="Q6" s="4">
        <v>0</v>
      </c>
      <c r="R6" s="7">
        <v>45061</v>
      </c>
      <c r="S6" s="6">
        <v>45089</v>
      </c>
      <c r="T6" s="4" t="s">
        <v>34</v>
      </c>
      <c r="U6" s="4">
        <v>712</v>
      </c>
      <c r="V6" s="4">
        <v>0</v>
      </c>
      <c r="W6" s="4">
        <v>0</v>
      </c>
      <c r="X6" s="4" t="s">
        <v>54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45073</v>
      </c>
      <c r="G7" s="6">
        <v>45074</v>
      </c>
      <c r="H7" s="4">
        <v>1</v>
      </c>
      <c r="I7" s="4">
        <v>1</v>
      </c>
      <c r="J7" s="4">
        <v>1</v>
      </c>
      <c r="K7" s="4" t="s">
        <v>30</v>
      </c>
      <c r="L7" s="4">
        <v>195</v>
      </c>
      <c r="M7" s="4">
        <v>195</v>
      </c>
      <c r="N7" s="4" t="s">
        <v>59</v>
      </c>
      <c r="O7" s="4" t="s">
        <v>39</v>
      </c>
      <c r="P7" s="4" t="s">
        <v>33</v>
      </c>
      <c r="Q7" s="4">
        <v>0</v>
      </c>
      <c r="R7" s="7">
        <v>45068</v>
      </c>
      <c r="S7" s="6">
        <v>45089</v>
      </c>
      <c r="T7" s="4" t="s">
        <v>34</v>
      </c>
      <c r="U7" s="4">
        <v>195</v>
      </c>
      <c r="V7" s="4">
        <v>0</v>
      </c>
      <c r="W7" s="4">
        <v>0</v>
      </c>
      <c r="X7" s="4" t="s">
        <v>60</v>
      </c>
      <c r="Y7" s="4" t="s">
        <v>45</v>
      </c>
    </row>
    <row r="8" s="4" customFormat="1" spans="1:25">
      <c r="A8" s="4" t="s">
        <v>56</v>
      </c>
      <c r="B8" s="4" t="s">
        <v>26</v>
      </c>
      <c r="C8" s="4" t="s">
        <v>61</v>
      </c>
      <c r="D8" s="4" t="s">
        <v>57</v>
      </c>
      <c r="E8" s="4" t="s">
        <v>58</v>
      </c>
      <c r="F8" s="6">
        <v>45073</v>
      </c>
      <c r="G8" s="6">
        <v>45074</v>
      </c>
      <c r="H8" s="4">
        <v>1</v>
      </c>
      <c r="I8" s="4">
        <v>1</v>
      </c>
      <c r="J8" s="4">
        <v>1</v>
      </c>
      <c r="K8" s="4" t="s">
        <v>30</v>
      </c>
      <c r="L8" s="4">
        <v>-195</v>
      </c>
      <c r="M8" s="4">
        <v>-195</v>
      </c>
      <c r="N8" s="4" t="s">
        <v>59</v>
      </c>
      <c r="O8" s="4" t="s">
        <v>39</v>
      </c>
      <c r="P8" s="4" t="s">
        <v>33</v>
      </c>
      <c r="Q8" s="4">
        <v>0</v>
      </c>
      <c r="R8" s="7">
        <v>45068</v>
      </c>
      <c r="S8" s="6">
        <v>45089</v>
      </c>
      <c r="T8" s="4" t="s">
        <v>34</v>
      </c>
      <c r="U8" s="4">
        <v>-195</v>
      </c>
      <c r="V8" s="4">
        <v>0</v>
      </c>
      <c r="W8" s="4">
        <v>0</v>
      </c>
      <c r="X8" s="4" t="s">
        <v>60</v>
      </c>
      <c r="Y8" s="4" t="s">
        <v>45</v>
      </c>
    </row>
    <row r="9" s="4" customFormat="1" spans="1:25">
      <c r="A9" s="4" t="s">
        <v>62</v>
      </c>
      <c r="B9" s="4" t="s">
        <v>26</v>
      </c>
      <c r="C9" s="4" t="s">
        <v>27</v>
      </c>
      <c r="D9" s="4" t="s">
        <v>63</v>
      </c>
      <c r="E9" s="4" t="s">
        <v>64</v>
      </c>
      <c r="F9" s="6">
        <v>45072</v>
      </c>
      <c r="G9" s="6">
        <v>45074</v>
      </c>
      <c r="H9" s="4">
        <v>1</v>
      </c>
      <c r="I9" s="4">
        <v>2</v>
      </c>
      <c r="J9" s="4">
        <v>2</v>
      </c>
      <c r="K9" s="4" t="s">
        <v>30</v>
      </c>
      <c r="L9" s="4">
        <v>1250</v>
      </c>
      <c r="M9" s="4">
        <v>1250</v>
      </c>
      <c r="N9" s="4" t="s">
        <v>65</v>
      </c>
      <c r="O9" s="4" t="s">
        <v>39</v>
      </c>
      <c r="P9" s="4" t="s">
        <v>33</v>
      </c>
      <c r="Q9" s="4">
        <v>0</v>
      </c>
      <c r="R9" s="7">
        <v>45070</v>
      </c>
      <c r="S9" s="6">
        <v>45089</v>
      </c>
      <c r="T9" s="4" t="s">
        <v>34</v>
      </c>
      <c r="U9" s="4">
        <v>1250</v>
      </c>
      <c r="V9" s="4">
        <v>0</v>
      </c>
      <c r="W9" s="4">
        <v>0</v>
      </c>
      <c r="X9" s="4" t="s">
        <v>66</v>
      </c>
      <c r="Y9" s="4" t="s">
        <v>67</v>
      </c>
    </row>
    <row r="10" s="4" customFormat="1" spans="1:25">
      <c r="A10" s="4" t="s">
        <v>68</v>
      </c>
      <c r="B10" s="4" t="s">
        <v>26</v>
      </c>
      <c r="C10" s="4" t="s">
        <v>27</v>
      </c>
      <c r="D10" s="4" t="s">
        <v>69</v>
      </c>
      <c r="E10" s="4" t="s">
        <v>70</v>
      </c>
      <c r="F10" s="6">
        <v>45073</v>
      </c>
      <c r="G10" s="6">
        <v>45074</v>
      </c>
      <c r="H10" s="4">
        <v>1</v>
      </c>
      <c r="I10" s="4">
        <v>1</v>
      </c>
      <c r="J10" s="4">
        <v>1</v>
      </c>
      <c r="K10" s="4" t="s">
        <v>30</v>
      </c>
      <c r="L10" s="4">
        <v>143</v>
      </c>
      <c r="M10" s="4">
        <v>143</v>
      </c>
      <c r="N10" s="4" t="s">
        <v>71</v>
      </c>
      <c r="O10" s="4" t="s">
        <v>39</v>
      </c>
      <c r="P10" s="4" t="s">
        <v>33</v>
      </c>
      <c r="Q10" s="4">
        <v>0</v>
      </c>
      <c r="R10" s="7">
        <v>45071</v>
      </c>
      <c r="S10" s="6">
        <v>45089</v>
      </c>
      <c r="T10" s="4" t="s">
        <v>34</v>
      </c>
      <c r="U10" s="4">
        <v>143</v>
      </c>
      <c r="V10" s="4">
        <v>0</v>
      </c>
      <c r="W10" s="4">
        <v>0</v>
      </c>
      <c r="X10" s="4" t="s">
        <v>72</v>
      </c>
      <c r="Y10" s="4" t="s">
        <v>73</v>
      </c>
    </row>
    <row r="11" s="4" customFormat="1" spans="1:25">
      <c r="A11" s="4" t="s">
        <v>74</v>
      </c>
      <c r="B11" s="4" t="s">
        <v>26</v>
      </c>
      <c r="C11" s="4" t="s">
        <v>27</v>
      </c>
      <c r="D11" s="4" t="s">
        <v>75</v>
      </c>
      <c r="E11" s="4" t="s">
        <v>76</v>
      </c>
      <c r="F11" s="6">
        <v>45073</v>
      </c>
      <c r="G11" s="6">
        <v>45074</v>
      </c>
      <c r="H11" s="4">
        <v>1</v>
      </c>
      <c r="I11" s="4">
        <v>1</v>
      </c>
      <c r="J11" s="4">
        <v>1</v>
      </c>
      <c r="K11" s="4" t="s">
        <v>30</v>
      </c>
      <c r="L11" s="4">
        <v>1133</v>
      </c>
      <c r="M11" s="4">
        <v>1133</v>
      </c>
      <c r="N11" s="4" t="s">
        <v>77</v>
      </c>
      <c r="O11" s="4" t="s">
        <v>39</v>
      </c>
      <c r="P11" s="4" t="s">
        <v>33</v>
      </c>
      <c r="Q11" s="4">
        <v>0</v>
      </c>
      <c r="R11" s="7">
        <v>45072</v>
      </c>
      <c r="S11" s="6">
        <v>45089</v>
      </c>
      <c r="T11" s="4" t="s">
        <v>34</v>
      </c>
      <c r="U11" s="4">
        <v>1133</v>
      </c>
      <c r="V11" s="4">
        <v>0</v>
      </c>
      <c r="W11" s="4">
        <v>0</v>
      </c>
      <c r="X11" s="4" t="s">
        <v>78</v>
      </c>
      <c r="Y11" s="4" t="s">
        <v>45</v>
      </c>
    </row>
    <row r="12" s="4" customFormat="1" spans="1:25">
      <c r="A12" s="4" t="s">
        <v>68</v>
      </c>
      <c r="B12" s="4" t="s">
        <v>26</v>
      </c>
      <c r="C12" s="4" t="s">
        <v>61</v>
      </c>
      <c r="D12" s="4" t="s">
        <v>69</v>
      </c>
      <c r="E12" s="4" t="s">
        <v>70</v>
      </c>
      <c r="F12" s="6">
        <v>45073</v>
      </c>
      <c r="G12" s="6">
        <v>45074</v>
      </c>
      <c r="H12" s="4">
        <v>1</v>
      </c>
      <c r="I12" s="4">
        <v>1</v>
      </c>
      <c r="J12" s="4">
        <v>1</v>
      </c>
      <c r="K12" s="4" t="s">
        <v>30</v>
      </c>
      <c r="L12" s="4">
        <v>-143</v>
      </c>
      <c r="M12" s="4">
        <v>-143</v>
      </c>
      <c r="N12" s="4" t="s">
        <v>71</v>
      </c>
      <c r="O12" s="4" t="s">
        <v>39</v>
      </c>
      <c r="P12" s="4" t="s">
        <v>33</v>
      </c>
      <c r="Q12" s="4">
        <v>0</v>
      </c>
      <c r="R12" s="7">
        <v>45071</v>
      </c>
      <c r="S12" s="6">
        <v>45089</v>
      </c>
      <c r="T12" s="4" t="s">
        <v>34</v>
      </c>
      <c r="U12" s="4">
        <v>-143</v>
      </c>
      <c r="V12" s="4">
        <v>0</v>
      </c>
      <c r="W12" s="4">
        <v>0</v>
      </c>
      <c r="X12" s="4" t="s">
        <v>72</v>
      </c>
      <c r="Y12" s="4" t="s">
        <v>73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9"/>
  <sheetViews>
    <sheetView tabSelected="1" workbookViewId="0">
      <selection activeCell="A18" sqref="A18:A19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79</v>
      </c>
    </row>
    <row r="2" s="4" customFormat="1" spans="1:9">
      <c r="A2" s="5">
        <v>999224199079564</v>
      </c>
      <c r="B2" s="6">
        <v>45067</v>
      </c>
      <c r="C2" s="6">
        <v>45073</v>
      </c>
      <c r="D2" s="4">
        <v>2688</v>
      </c>
      <c r="E2" s="4" t="str">
        <f>VLOOKUP(A2,HOP!A:L,12,0)</f>
        <v>2688.00</v>
      </c>
      <c r="F2" s="4" t="str">
        <f>VLOOKUP(A2,HOP!A:C,3,0)</f>
        <v>3385647</v>
      </c>
      <c r="G2" s="4">
        <f>D2-E2</f>
        <v>0</v>
      </c>
      <c r="H2" s="4" t="str">
        <f>$H$1&amp;F2</f>
        <v>，3385647</v>
      </c>
      <c r="I2" s="4" t="str">
        <f>VLOOKUP(A2,HOP!A:U,21,0)</f>
        <v>直连</v>
      </c>
    </row>
    <row r="3" s="4" customFormat="1" spans="1:9">
      <c r="A3" s="5">
        <v>999224049757669</v>
      </c>
      <c r="B3" s="6">
        <v>45073</v>
      </c>
      <c r="C3" s="6">
        <v>45074</v>
      </c>
      <c r="D3" s="4">
        <v>511</v>
      </c>
      <c r="E3" s="4" t="str">
        <f>VLOOKUP(A3,HOP!A:L,12,0)</f>
        <v>511.00</v>
      </c>
      <c r="F3" s="4" t="str">
        <f>VLOOKUP(A3,HOP!A:C,3,0)</f>
        <v>3340625</v>
      </c>
      <c r="G3" s="4">
        <f t="shared" ref="G3:G10" si="0">D3-E3</f>
        <v>0</v>
      </c>
      <c r="H3" s="4" t="str">
        <f t="shared" ref="H3:H10" si="1">$H$1&amp;F3</f>
        <v>，3340625</v>
      </c>
      <c r="I3" s="4" t="str">
        <f>VLOOKUP(A3,HOP!A:U,21,0)</f>
        <v>直连</v>
      </c>
    </row>
    <row r="4" s="4" customFormat="1" spans="1:9">
      <c r="A4" s="5">
        <v>999224050633775</v>
      </c>
      <c r="B4" s="6">
        <v>45073</v>
      </c>
      <c r="C4" s="6">
        <v>45074</v>
      </c>
      <c r="D4" s="4">
        <v>512</v>
      </c>
      <c r="E4" s="4" t="str">
        <f>VLOOKUP(A4,HOP!A:L,12,0)</f>
        <v>512.00</v>
      </c>
      <c r="F4" s="4" t="str">
        <f>VLOOKUP(A4,HOP!A:C,3,0)</f>
        <v>3340931</v>
      </c>
      <c r="G4" s="4">
        <f t="shared" si="0"/>
        <v>0</v>
      </c>
      <c r="H4" s="4" t="str">
        <f t="shared" si="1"/>
        <v>，3340931</v>
      </c>
      <c r="I4" s="4" t="str">
        <f>VLOOKUP(A4,HOP!A:U,21,0)</f>
        <v>直连</v>
      </c>
    </row>
    <row r="5" s="4" customFormat="1" spans="1:9">
      <c r="A5" s="5">
        <v>999224157492027</v>
      </c>
      <c r="B5" s="6">
        <v>45073</v>
      </c>
      <c r="C5" s="6">
        <v>45074</v>
      </c>
      <c r="D5" s="4">
        <v>712</v>
      </c>
      <c r="E5" s="4" t="str">
        <f>VLOOKUP(A5,HOP!A:L,12,0)</f>
        <v>712.00</v>
      </c>
      <c r="F5" s="4" t="str">
        <f>VLOOKUP(A5,HOP!A:C,3,0)</f>
        <v>3376230</v>
      </c>
      <c r="G5" s="4">
        <f t="shared" si="0"/>
        <v>0</v>
      </c>
      <c r="H5" s="4" t="str">
        <f t="shared" si="1"/>
        <v>，3376230</v>
      </c>
      <c r="I5" s="4" t="str">
        <f>VLOOKUP(A5,HOP!A:U,21,0)</f>
        <v>直连</v>
      </c>
    </row>
    <row r="6" s="4" customFormat="1" spans="1:9">
      <c r="A6" s="5">
        <v>999224157500763</v>
      </c>
      <c r="B6" s="6">
        <v>45073</v>
      </c>
      <c r="C6" s="6">
        <v>45074</v>
      </c>
      <c r="D6" s="4">
        <v>712</v>
      </c>
      <c r="E6" s="4" t="str">
        <f>VLOOKUP(A6,HOP!A:L,12,0)</f>
        <v>712.00</v>
      </c>
      <c r="F6" s="4" t="str">
        <f>VLOOKUP(A6,HOP!A:C,3,0)</f>
        <v>3376231</v>
      </c>
      <c r="G6" s="4">
        <f t="shared" si="0"/>
        <v>0</v>
      </c>
      <c r="H6" s="4" t="str">
        <f t="shared" si="1"/>
        <v>，3376231</v>
      </c>
      <c r="I6" s="4" t="str">
        <f>VLOOKUP(A6,HOP!A:U,21,0)</f>
        <v>直连</v>
      </c>
    </row>
    <row r="7" s="4" customFormat="1" hidden="1" spans="1:9">
      <c r="A7" s="5">
        <v>999224343879961</v>
      </c>
      <c r="B7" s="6">
        <v>45073</v>
      </c>
      <c r="C7" s="6">
        <v>45074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spans="1:9">
      <c r="A8" s="5">
        <v>999224382617558</v>
      </c>
      <c r="B8" s="6">
        <v>45072</v>
      </c>
      <c r="C8" s="6">
        <v>45074</v>
      </c>
      <c r="D8" s="4">
        <v>1250</v>
      </c>
      <c r="E8" s="4" t="str">
        <f>VLOOKUP(A8,HOP!A:L,12,0)</f>
        <v>1250.00</v>
      </c>
      <c r="F8" s="4" t="str">
        <f>VLOOKUP(A8,HOP!A:C,3,0)</f>
        <v>3414225</v>
      </c>
      <c r="G8" s="4">
        <f t="shared" si="0"/>
        <v>0</v>
      </c>
      <c r="H8" s="4" t="str">
        <f t="shared" si="1"/>
        <v>，3414225</v>
      </c>
      <c r="I8" s="4" t="str">
        <f>VLOOKUP(A8,HOP!A:U,21,0)</f>
        <v>直连</v>
      </c>
    </row>
    <row r="9" s="4" customFormat="1" hidden="1" spans="1:9">
      <c r="A9" s="5">
        <v>999224401768157</v>
      </c>
      <c r="B9" s="6">
        <v>45073</v>
      </c>
      <c r="C9" s="6">
        <v>45074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spans="1:9">
      <c r="A10" s="5">
        <v>999224429048558</v>
      </c>
      <c r="B10" s="6">
        <v>45073</v>
      </c>
      <c r="C10" s="6">
        <v>45074</v>
      </c>
      <c r="D10" s="4">
        <v>1133</v>
      </c>
      <c r="E10" s="4" t="str">
        <f>VLOOKUP(A10,HOP!A:L,12,0)</f>
        <v>1133.00</v>
      </c>
      <c r="F10" s="4" t="str">
        <f>VLOOKUP(A10,HOP!A:C,3,0)</f>
        <v>3425434</v>
      </c>
      <c r="G10" s="4">
        <f t="shared" si="0"/>
        <v>0</v>
      </c>
      <c r="H10" s="4" t="str">
        <f t="shared" si="1"/>
        <v>，3425434</v>
      </c>
      <c r="I10" s="4" t="str">
        <f>VLOOKUP(A10,HOP!A:U,21,0)</f>
        <v>直连</v>
      </c>
    </row>
    <row r="12" spans="4:4">
      <c r="D12" s="4">
        <f>SUM(D2:D11)</f>
        <v>7518</v>
      </c>
    </row>
    <row r="14" spans="4:4">
      <c r="D14" s="4" t="s">
        <v>80</v>
      </c>
    </row>
    <row r="18" spans="1:1">
      <c r="A18" s="4" t="s">
        <v>81</v>
      </c>
    </row>
    <row r="19" spans="1:1">
      <c r="A19" s="4" t="s">
        <v>82</v>
      </c>
    </row>
  </sheetData>
  <autoFilter ref="A1:XFD14">
    <filterColumn colId="3">
      <filters blank="1">
        <filter val="1250"/>
        <filter val="511"/>
        <filter val="512"/>
        <filter val="712"/>
        <filter val="1133"/>
        <filter val="2688"/>
        <filter val="7518"/>
        <filter val="7518 CNY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"/>
  <sheetViews>
    <sheetView workbookViewId="0">
      <selection activeCell="A2" sqref="A2:A1048576"/>
    </sheetView>
  </sheetViews>
  <sheetFormatPr defaultColWidth="8" defaultRowHeight="12.75" outlineLevelRow="7"/>
  <cols>
    <col min="1" max="1" width="11.125" style="1"/>
    <col min="2" max="16383" width="8" style="1"/>
  </cols>
  <sheetData>
    <row r="1" s="1" customFormat="1" spans="1:22">
      <c r="A1" s="2" t="s">
        <v>83</v>
      </c>
      <c r="B1" s="2" t="s">
        <v>84</v>
      </c>
      <c r="C1" s="2" t="s">
        <v>85</v>
      </c>
      <c r="D1" s="2" t="s">
        <v>86</v>
      </c>
      <c r="E1" s="2" t="s">
        <v>13</v>
      </c>
      <c r="F1" s="2" t="s">
        <v>5</v>
      </c>
      <c r="G1" s="2" t="s">
        <v>6</v>
      </c>
      <c r="H1" s="2" t="s">
        <v>87</v>
      </c>
      <c r="I1" s="2" t="s">
        <v>88</v>
      </c>
      <c r="J1" s="2" t="s">
        <v>89</v>
      </c>
      <c r="K1" s="2" t="s">
        <v>90</v>
      </c>
      <c r="L1" s="2" t="s">
        <v>91</v>
      </c>
      <c r="M1" s="2" t="s">
        <v>92</v>
      </c>
      <c r="N1" s="2" t="s">
        <v>93</v>
      </c>
      <c r="O1" s="2" t="s">
        <v>94</v>
      </c>
      <c r="P1" s="2" t="s">
        <v>95</v>
      </c>
      <c r="Q1" s="2" t="s">
        <v>96</v>
      </c>
      <c r="R1" s="2" t="s">
        <v>97</v>
      </c>
      <c r="S1" s="2" t="s">
        <v>98</v>
      </c>
      <c r="T1" s="2" t="s">
        <v>99</v>
      </c>
      <c r="U1" s="2" t="s">
        <v>100</v>
      </c>
      <c r="V1" s="2" t="s">
        <v>101</v>
      </c>
    </row>
    <row r="2" s="1" customFormat="1" spans="1:22">
      <c r="A2" s="3">
        <v>999224429048558</v>
      </c>
      <c r="B2" s="1" t="s">
        <v>102</v>
      </c>
      <c r="C2" s="1" t="s">
        <v>103</v>
      </c>
      <c r="D2" s="1" t="s">
        <v>104</v>
      </c>
      <c r="E2" s="1" t="s">
        <v>77</v>
      </c>
      <c r="F2" s="1" t="s">
        <v>105</v>
      </c>
      <c r="G2" s="1" t="s">
        <v>106</v>
      </c>
      <c r="H2" s="1" t="s">
        <v>107</v>
      </c>
      <c r="I2" s="1" t="s">
        <v>108</v>
      </c>
      <c r="J2" s="1" t="s">
        <v>109</v>
      </c>
      <c r="K2" s="1" t="s">
        <v>108</v>
      </c>
      <c r="L2" s="1" t="s">
        <v>108</v>
      </c>
      <c r="M2" s="1" t="s">
        <v>110</v>
      </c>
      <c r="N2" s="1" t="s">
        <v>110</v>
      </c>
      <c r="O2" s="1" t="s">
        <v>111</v>
      </c>
      <c r="P2" s="1" t="s">
        <v>112</v>
      </c>
      <c r="Q2" s="1" t="s">
        <v>113</v>
      </c>
      <c r="R2" s="1" t="s">
        <v>114</v>
      </c>
      <c r="S2" s="1" t="s">
        <v>115</v>
      </c>
      <c r="T2" s="1" t="s">
        <v>116</v>
      </c>
      <c r="U2" s="1" t="s">
        <v>117</v>
      </c>
      <c r="V2" s="1" t="s">
        <v>118</v>
      </c>
    </row>
    <row r="3" s="1" customFormat="1" spans="1:22">
      <c r="A3" s="3">
        <v>999224382617558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102</v>
      </c>
      <c r="G3" s="1" t="s">
        <v>106</v>
      </c>
      <c r="H3" s="1" t="s">
        <v>107</v>
      </c>
      <c r="I3" s="1" t="s">
        <v>123</v>
      </c>
      <c r="J3" s="1" t="s">
        <v>109</v>
      </c>
      <c r="K3" s="1" t="s">
        <v>123</v>
      </c>
      <c r="L3" s="1" t="s">
        <v>123</v>
      </c>
      <c r="M3" s="1" t="s">
        <v>110</v>
      </c>
      <c r="N3" s="1" t="s">
        <v>110</v>
      </c>
      <c r="O3" s="1" t="s">
        <v>111</v>
      </c>
      <c r="P3" s="1" t="s">
        <v>112</v>
      </c>
      <c r="Q3" s="1" t="s">
        <v>113</v>
      </c>
      <c r="R3" s="1" t="s">
        <v>124</v>
      </c>
      <c r="S3" s="1" t="s">
        <v>115</v>
      </c>
      <c r="T3" s="1" t="s">
        <v>116</v>
      </c>
      <c r="U3" s="1" t="s">
        <v>117</v>
      </c>
      <c r="V3" s="1" t="s">
        <v>118</v>
      </c>
    </row>
    <row r="4" s="1" customFormat="1" spans="1:22">
      <c r="A4" s="3">
        <v>999224199079564</v>
      </c>
      <c r="B4" s="1" t="s">
        <v>125</v>
      </c>
      <c r="C4" s="1" t="s">
        <v>126</v>
      </c>
      <c r="D4" s="1" t="s">
        <v>127</v>
      </c>
      <c r="E4" s="1" t="s">
        <v>128</v>
      </c>
      <c r="F4" s="1" t="s">
        <v>129</v>
      </c>
      <c r="G4" s="1" t="s">
        <v>105</v>
      </c>
      <c r="H4" s="1" t="s">
        <v>107</v>
      </c>
      <c r="I4" s="1" t="s">
        <v>130</v>
      </c>
      <c r="J4" s="1" t="s">
        <v>109</v>
      </c>
      <c r="K4" s="1" t="s">
        <v>130</v>
      </c>
      <c r="L4" s="1" t="s">
        <v>130</v>
      </c>
      <c r="M4" s="1" t="s">
        <v>110</v>
      </c>
      <c r="N4" s="1" t="s">
        <v>110</v>
      </c>
      <c r="O4" s="1" t="s">
        <v>111</v>
      </c>
      <c r="P4" s="1" t="s">
        <v>112</v>
      </c>
      <c r="Q4" s="1" t="s">
        <v>113</v>
      </c>
      <c r="R4" s="1" t="s">
        <v>131</v>
      </c>
      <c r="S4" s="1" t="s">
        <v>115</v>
      </c>
      <c r="T4" s="1" t="s">
        <v>116</v>
      </c>
      <c r="U4" s="1" t="s">
        <v>117</v>
      </c>
      <c r="V4" s="1" t="s">
        <v>118</v>
      </c>
    </row>
    <row r="5" s="1" customFormat="1" spans="1:22">
      <c r="A5" s="3">
        <v>999224157500763</v>
      </c>
      <c r="B5" s="1" t="s">
        <v>132</v>
      </c>
      <c r="C5" s="1" t="s">
        <v>133</v>
      </c>
      <c r="D5" s="1" t="s">
        <v>134</v>
      </c>
      <c r="E5" s="1" t="s">
        <v>53</v>
      </c>
      <c r="F5" s="1" t="s">
        <v>105</v>
      </c>
      <c r="G5" s="1" t="s">
        <v>106</v>
      </c>
      <c r="H5" s="1" t="s">
        <v>107</v>
      </c>
      <c r="I5" s="1" t="s">
        <v>135</v>
      </c>
      <c r="J5" s="1" t="s">
        <v>109</v>
      </c>
      <c r="K5" s="1" t="s">
        <v>135</v>
      </c>
      <c r="L5" s="1" t="s">
        <v>135</v>
      </c>
      <c r="M5" s="1" t="s">
        <v>110</v>
      </c>
      <c r="N5" s="1" t="s">
        <v>110</v>
      </c>
      <c r="O5" s="1" t="s">
        <v>111</v>
      </c>
      <c r="P5" s="1" t="s">
        <v>112</v>
      </c>
      <c r="Q5" s="1" t="s">
        <v>113</v>
      </c>
      <c r="R5" s="1" t="s">
        <v>136</v>
      </c>
      <c r="S5" s="1" t="s">
        <v>115</v>
      </c>
      <c r="T5" s="1" t="s">
        <v>116</v>
      </c>
      <c r="U5" s="1" t="s">
        <v>117</v>
      </c>
      <c r="V5" s="1" t="s">
        <v>118</v>
      </c>
    </row>
    <row r="6" s="1" customFormat="1" spans="1:22">
      <c r="A6" s="3">
        <v>999224157492027</v>
      </c>
      <c r="B6" s="1" t="s">
        <v>132</v>
      </c>
      <c r="C6" s="1" t="s">
        <v>137</v>
      </c>
      <c r="D6" s="1" t="s">
        <v>134</v>
      </c>
      <c r="E6" s="1" t="s">
        <v>49</v>
      </c>
      <c r="F6" s="1" t="s">
        <v>105</v>
      </c>
      <c r="G6" s="1" t="s">
        <v>106</v>
      </c>
      <c r="H6" s="1" t="s">
        <v>107</v>
      </c>
      <c r="I6" s="1" t="s">
        <v>135</v>
      </c>
      <c r="J6" s="1" t="s">
        <v>109</v>
      </c>
      <c r="K6" s="1" t="s">
        <v>135</v>
      </c>
      <c r="L6" s="1" t="s">
        <v>135</v>
      </c>
      <c r="M6" s="1" t="s">
        <v>110</v>
      </c>
      <c r="N6" s="1" t="s">
        <v>110</v>
      </c>
      <c r="O6" s="1" t="s">
        <v>111</v>
      </c>
      <c r="P6" s="1" t="s">
        <v>112</v>
      </c>
      <c r="Q6" s="1" t="s">
        <v>113</v>
      </c>
      <c r="R6" s="1" t="s">
        <v>138</v>
      </c>
      <c r="S6" s="1" t="s">
        <v>115</v>
      </c>
      <c r="T6" s="1" t="s">
        <v>116</v>
      </c>
      <c r="U6" s="1" t="s">
        <v>117</v>
      </c>
      <c r="V6" s="1" t="s">
        <v>118</v>
      </c>
    </row>
    <row r="7" s="1" customFormat="1" spans="1:22">
      <c r="A7" s="3">
        <v>999224050633775</v>
      </c>
      <c r="B7" s="1" t="s">
        <v>139</v>
      </c>
      <c r="C7" s="1" t="s">
        <v>140</v>
      </c>
      <c r="D7" s="1" t="s">
        <v>127</v>
      </c>
      <c r="E7" s="1" t="s">
        <v>141</v>
      </c>
      <c r="F7" s="1" t="s">
        <v>105</v>
      </c>
      <c r="G7" s="1" t="s">
        <v>106</v>
      </c>
      <c r="H7" s="1" t="s">
        <v>107</v>
      </c>
      <c r="I7" s="1" t="s">
        <v>142</v>
      </c>
      <c r="J7" s="1" t="s">
        <v>109</v>
      </c>
      <c r="K7" s="1" t="s">
        <v>142</v>
      </c>
      <c r="L7" s="1" t="s">
        <v>142</v>
      </c>
      <c r="M7" s="1" t="s">
        <v>110</v>
      </c>
      <c r="N7" s="1" t="s">
        <v>110</v>
      </c>
      <c r="O7" s="1" t="s">
        <v>111</v>
      </c>
      <c r="P7" s="1" t="s">
        <v>112</v>
      </c>
      <c r="Q7" s="1" t="s">
        <v>113</v>
      </c>
      <c r="R7" s="1" t="s">
        <v>143</v>
      </c>
      <c r="S7" s="1" t="s">
        <v>115</v>
      </c>
      <c r="T7" s="1" t="s">
        <v>116</v>
      </c>
      <c r="U7" s="1" t="s">
        <v>117</v>
      </c>
      <c r="V7" s="1" t="s">
        <v>118</v>
      </c>
    </row>
    <row r="8" s="1" customFormat="1" spans="1:22">
      <c r="A8" s="3">
        <v>999224049757669</v>
      </c>
      <c r="B8" s="1" t="s">
        <v>139</v>
      </c>
      <c r="C8" s="1" t="s">
        <v>144</v>
      </c>
      <c r="D8" s="1" t="s">
        <v>127</v>
      </c>
      <c r="E8" s="1" t="s">
        <v>145</v>
      </c>
      <c r="F8" s="1" t="s">
        <v>105</v>
      </c>
      <c r="G8" s="1" t="s">
        <v>106</v>
      </c>
      <c r="H8" s="1" t="s">
        <v>107</v>
      </c>
      <c r="I8" s="1" t="s">
        <v>146</v>
      </c>
      <c r="J8" s="1" t="s">
        <v>109</v>
      </c>
      <c r="K8" s="1" t="s">
        <v>146</v>
      </c>
      <c r="L8" s="1" t="s">
        <v>146</v>
      </c>
      <c r="M8" s="1" t="s">
        <v>110</v>
      </c>
      <c r="N8" s="1" t="s">
        <v>110</v>
      </c>
      <c r="O8" s="1" t="s">
        <v>111</v>
      </c>
      <c r="P8" s="1" t="s">
        <v>112</v>
      </c>
      <c r="Q8" s="1" t="s">
        <v>113</v>
      </c>
      <c r="R8" s="1" t="s">
        <v>147</v>
      </c>
      <c r="S8" s="1" t="s">
        <v>115</v>
      </c>
      <c r="T8" s="1" t="s">
        <v>116</v>
      </c>
      <c r="U8" s="1" t="s">
        <v>117</v>
      </c>
      <c r="V8" s="1" t="s">
        <v>118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2023-06-12T01:18:54Z</dcterms:created>
  <dcterms:modified xsi:type="dcterms:W3CDTF">2023-06-12T01:23:21Z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0E9AD8EBA8FA417FAF3AF7ED3FA501A0_12</vt:lpwstr>
  </property>
  <property fmtid="{D5CDD505-2E9C-101B-9397-08002B2CF9AE}" pid="3" name="KSOProductBuildVer">
    <vt:lpwstr>2052-11.1.0.14309</vt:lpwstr>
  </property>
</Properties>
</file>