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</definedName>
  </definedNames>
  <calcPr calcId="144525"/>
</workbook>
</file>

<file path=xl/sharedStrings.xml><?xml version="1.0" encoding="utf-8"?>
<sst xmlns="http://schemas.openxmlformats.org/spreadsheetml/2006/main" count="179" uniqueCount="114">
  <si>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</si>
  <si>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</si>
  <si>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</si>
  <si>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</si>
  <si>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</si>
  <si>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</si>
  <si>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</si>
  <si>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</si>
  <si>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</si>
  <si>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</si>
  <si>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</si>
  <si>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</si>
  <si>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</si>
  <si>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</si>
  <si>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</si>
  <si>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</si>
  <si>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</si>
  <si>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</si>
  <si>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</si>
  <si>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</si>
  <si>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</si>
  <si>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</si>
  <si>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</si>
  <si>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</si>
  <si>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</si>
  <si>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999223438205546	</t>
  </si>
  <si>
    <t>Ctrip</t>
  </si>
  <si>
    <t>正常</t>
  </si>
  <si>
    <t>[长滩岛]长滩岛帕莱姆海滨度假村(Henann Prime Beach Resort Boracay)(25207131)</t>
  </si>
  <si>
    <t>东翼豪华房(至少连住2晚及以上)&lt;早餐&gt;</t>
  </si>
  <si>
    <t>USD</t>
  </si>
  <si>
    <t>BARTLETT/APRIL GIE</t>
  </si>
  <si>
    <t>CA6352230612USD-W</t>
  </si>
  <si>
    <t>未提现</t>
  </si>
  <si>
    <t>携程开票</t>
  </si>
  <si>
    <t xml:space="preserve">3188895	</t>
  </si>
  <si>
    <t xml:space="preserve">HPM510-9053	</t>
  </si>
  <si>
    <t xml:space="preserve">999223856908897	</t>
  </si>
  <si>
    <t>[长滩岛]长滩岛赫娜水晶沙度假酒店(Henann Crystal Sands Resort)(11160832)</t>
  </si>
  <si>
    <t>豪华房(至少连住2晚及以上)&lt;早餐&gt;</t>
  </si>
  <si>
    <t>Seo/Sugyeong</t>
  </si>
  <si>
    <t xml:space="preserve">3291088	</t>
  </si>
  <si>
    <t xml:space="preserve">HCS116-10950	</t>
  </si>
  <si>
    <t xml:space="preserve">999224154809000	</t>
  </si>
  <si>
    <t>[曼谷]曼谷素坤逸 11 巷美居酒店(Mercure Bangkok Sukhumvit 11)(14971279)</t>
  </si>
  <si>
    <t>Deluxe King(至少连住2晚及以上)</t>
  </si>
  <si>
    <t>Jung/Jung</t>
  </si>
  <si>
    <t xml:space="preserve">3375396	</t>
  </si>
  <si>
    <t xml:space="preserve">A247XF3506	</t>
  </si>
  <si>
    <t>取消</t>
  </si>
  <si>
    <t xml:space="preserve">999224286309626	</t>
  </si>
  <si>
    <t>[马巴拉卡特]美多利娱乐场酒店(Midori Clark Hotel and Casino)(22943668)</t>
  </si>
  <si>
    <t>高级房(至少连住2晚及以上)&lt;早餐&gt;</t>
  </si>
  <si>
    <t>TIONGSON/LEE ANDREW TUPASI</t>
  </si>
  <si>
    <t xml:space="preserve">3393503	</t>
  </si>
  <si>
    <t xml:space="preserve">160533	</t>
  </si>
  <si>
    <t>,</t>
  </si>
  <si>
    <t xml:space="preserve"> USD 2972</t>
  </si>
  <si>
    <t>A230612092920911</t>
  </si>
  <si>
    <t>USD / THB 当前参考汇率: 34.615</t>
  </si>
  <si>
    <t>总计：2972 USD/
102875.78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</si>
  <si>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</si>
  <si>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</si>
  <si>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</si>
  <si>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</si>
  <si>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</si>
  <si>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</si>
  <si>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</si>
  <si>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</si>
  <si>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</si>
  <si>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</si>
  <si>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</si>
  <si>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</si>
  <si>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</si>
  <si>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</si>
  <si>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</si>
  <si>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</si>
  <si>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</si>
  <si>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</si>
  <si>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</si>
  <si>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2023-05-19</t>
  </si>
  <si>
    <t>3393503</t>
  </si>
  <si>
    <t>美多利娱乐场酒店</t>
  </si>
  <si>
    <t>TIONGSON LEE ANDREW TUPASI</t>
  </si>
  <si>
    <t>2023-06-06</t>
  </si>
  <si>
    <t>2023-06-08</t>
  </si>
  <si>
    <t>退房日周结</t>
  </si>
  <si>
    <t>1630.63</t>
  </si>
  <si>
    <t>231.00</t>
  </si>
  <si>
    <t>0</t>
  </si>
  <si>
    <t>0.00</t>
  </si>
  <si>
    <t>携程国际直连(CIT)</t>
  </si>
  <si>
    <t>01.011176</t>
  </si>
  <si>
    <t>2023-05-19 11:24:58</t>
  </si>
  <si>
    <t>否</t>
  </si>
  <si>
    <t>CIT(Thailand) CO,. Ltd</t>
  </si>
  <si>
    <t>直采</t>
  </si>
  <si>
    <t>菲律宾</t>
  </si>
  <si>
    <t>2023-04-26</t>
  </si>
  <si>
    <t>3291088</t>
  </si>
  <si>
    <t>长滩岛赫娜水晶沙度假酒店</t>
  </si>
  <si>
    <t>Seo Sugyeong</t>
  </si>
  <si>
    <t>2023-06-03</t>
  </si>
  <si>
    <t>5216.67</t>
  </si>
  <si>
    <t>751.00</t>
  </si>
  <si>
    <t>2023-04-27 10:04:29</t>
  </si>
  <si>
    <t>2023-04-01</t>
  </si>
  <si>
    <t>3188895</t>
  </si>
  <si>
    <t>长滩岛帕莱姆海滨度假村</t>
  </si>
  <si>
    <t>BARTLETT APRIL GIE</t>
  </si>
  <si>
    <t>2023-05-25</t>
  </si>
  <si>
    <t>13709.51</t>
  </si>
  <si>
    <t>1990.00</t>
  </si>
  <si>
    <t>2023-04-01 10:30:04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</si>
</sst>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14</xdr:col>
      <xdr:colOff>251460</xdr:colOff>
      <xdr:row>21</xdr:row>
      <xdr:rowOff>144780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77440"/>
          <a:ext cx="10149840" cy="1424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10" defaultRowHeight="14.4" outlineLevelRow="5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45071</v>
      </c>
      <c r="G2" s="6">
        <v>45083</v>
      </c>
      <c r="H2" s="4">
        <v>1</v>
      </c>
      <c r="I2" s="4">
        <v>12</v>
      </c>
      <c r="J2" s="4">
        <v>12</v>
      </c>
      <c r="K2" s="4" t="s">
        <v>30</v>
      </c>
      <c r="L2" s="4">
        <v>1990</v>
      </c>
      <c r="M2" s="4">
        <v>1990</v>
      </c>
      <c r="N2" s="4" t="s">
        <v>31</v>
      </c>
      <c r="O2" s="4" t="s">
        <v>32</v>
      </c>
      <c r="P2" s="4" t="s">
        <v>33</v>
      </c>
      <c r="Q2" s="4">
        <v>0</v>
      </c>
      <c r="R2" s="7">
        <v>45017</v>
      </c>
      <c r="S2" s="6">
        <v>45089</v>
      </c>
      <c r="T2" s="4" t="s">
        <v>34</v>
      </c>
      <c r="U2" s="4">
        <v>1990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45080</v>
      </c>
      <c r="G3" s="6">
        <v>45083</v>
      </c>
      <c r="H3" s="4">
        <v>1</v>
      </c>
      <c r="I3" s="4">
        <v>3</v>
      </c>
      <c r="J3" s="4">
        <v>3</v>
      </c>
      <c r="K3" s="4" t="s">
        <v>30</v>
      </c>
      <c r="L3" s="4">
        <v>751</v>
      </c>
      <c r="M3" s="4">
        <v>751</v>
      </c>
      <c r="N3" s="4" t="s">
        <v>40</v>
      </c>
      <c r="O3" s="4" t="s">
        <v>32</v>
      </c>
      <c r="P3" s="4" t="s">
        <v>33</v>
      </c>
      <c r="Q3" s="4">
        <v>0</v>
      </c>
      <c r="R3" s="7">
        <v>45042</v>
      </c>
      <c r="S3" s="6">
        <v>45089</v>
      </c>
      <c r="T3" s="4" t="s">
        <v>34</v>
      </c>
      <c r="U3" s="4">
        <v>751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45081</v>
      </c>
      <c r="G4" s="6">
        <v>45083</v>
      </c>
      <c r="H4" s="4">
        <v>1</v>
      </c>
      <c r="I4" s="4">
        <v>2</v>
      </c>
      <c r="J4" s="4">
        <v>2</v>
      </c>
      <c r="K4" s="4" t="s">
        <v>30</v>
      </c>
      <c r="L4" s="4">
        <v>203</v>
      </c>
      <c r="M4" s="4">
        <v>203</v>
      </c>
      <c r="N4" s="4" t="s">
        <v>46</v>
      </c>
      <c r="O4" s="4" t="s">
        <v>32</v>
      </c>
      <c r="P4" s="4" t="s">
        <v>33</v>
      </c>
      <c r="Q4" s="4">
        <v>0</v>
      </c>
      <c r="R4" s="7">
        <v>45061</v>
      </c>
      <c r="S4" s="6">
        <v>45089</v>
      </c>
      <c r="T4" s="4" t="s">
        <v>34</v>
      </c>
      <c r="U4" s="4">
        <v>203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45081</v>
      </c>
      <c r="G5" s="6">
        <v>45083</v>
      </c>
      <c r="H5" s="4">
        <v>1</v>
      </c>
      <c r="I5" s="4">
        <v>2</v>
      </c>
      <c r="J5" s="4">
        <v>2</v>
      </c>
      <c r="K5" s="4" t="s">
        <v>30</v>
      </c>
      <c r="L5" s="4">
        <v>-203</v>
      </c>
      <c r="M5" s="4">
        <v>-203</v>
      </c>
      <c r="N5" s="4" t="s">
        <v>46</v>
      </c>
      <c r="O5" s="4" t="s">
        <v>32</v>
      </c>
      <c r="P5" s="4" t="s">
        <v>33</v>
      </c>
      <c r="Q5" s="4">
        <v>0</v>
      </c>
      <c r="R5" s="7">
        <v>45061</v>
      </c>
      <c r="S5" s="6">
        <v>45089</v>
      </c>
      <c r="T5" s="4" t="s">
        <v>34</v>
      </c>
      <c r="U5" s="4">
        <v>-203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45083</v>
      </c>
      <c r="G6" s="6">
        <v>45085</v>
      </c>
      <c r="H6" s="4">
        <v>1</v>
      </c>
      <c r="I6" s="4">
        <v>2</v>
      </c>
      <c r="J6" s="4">
        <v>2</v>
      </c>
      <c r="K6" s="4" t="s">
        <v>30</v>
      </c>
      <c r="L6" s="4">
        <v>231</v>
      </c>
      <c r="M6" s="4">
        <v>231</v>
      </c>
      <c r="N6" s="4" t="s">
        <v>53</v>
      </c>
      <c r="O6" s="4" t="s">
        <v>32</v>
      </c>
      <c r="P6" s="4" t="s">
        <v>33</v>
      </c>
      <c r="Q6" s="4">
        <v>0</v>
      </c>
      <c r="R6" s="7">
        <v>45065</v>
      </c>
      <c r="S6" s="6">
        <v>45089</v>
      </c>
      <c r="T6" s="4" t="s">
        <v>34</v>
      </c>
      <c r="U6" s="4">
        <v>231</v>
      </c>
      <c r="V6" s="4">
        <v>0</v>
      </c>
      <c r="W6" s="4">
        <v>0</v>
      </c>
      <c r="X6" s="4" t="s">
        <v>54</v>
      </c>
      <c r="Y6" s="4" t="s">
        <v>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A11" sqref="A11:C13"/>
    </sheetView>
  </sheetViews>
  <sheetFormatPr defaultColWidth="10" defaultRowHeight="14.4"/>
  <cols>
    <col min="1" max="1" width="12.8888888888889" style="4"/>
    <col min="2" max="2" width="10.7777777777778" style="4"/>
    <col min="3" max="3" width="10.6666666666667" style="4"/>
    <col min="4" max="1635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</v>
      </c>
    </row>
    <row r="2" s="4" customFormat="1" spans="1:9">
      <c r="A2" s="5">
        <v>999223438205546</v>
      </c>
      <c r="B2" s="6">
        <v>45071</v>
      </c>
      <c r="C2" s="6">
        <v>45083</v>
      </c>
      <c r="D2" s="4">
        <v>1990</v>
      </c>
      <c r="E2" s="4" t="str">
        <f>VLOOKUP(A2,HOP!A:L,12,0)</f>
        <v>1990.00</v>
      </c>
      <c r="F2" s="4" t="str">
        <f>VLOOKUP(A2,HOP!A:C,3,0)</f>
        <v>3188895</v>
      </c>
      <c r="G2" s="4">
        <f>D2-E2</f>
        <v>0</v>
      </c>
      <c r="H2" s="4" t="str">
        <f>$H$1&amp;F2</f>
        <v>,3188895</v>
      </c>
      <c r="I2" s="4" t="str">
        <f>VLOOKUP(A2,HOP!A:U,21,0)</f>
        <v>直采</v>
      </c>
    </row>
    <row r="3" s="4" customFormat="1" spans="1:9">
      <c r="A3" s="5">
        <v>999223856908897</v>
      </c>
      <c r="B3" s="6">
        <v>45080</v>
      </c>
      <c r="C3" s="6">
        <v>45083</v>
      </c>
      <c r="D3" s="4">
        <v>751</v>
      </c>
      <c r="E3" s="4" t="str">
        <f>VLOOKUP(A3,HOP!A:L,12,0)</f>
        <v>751.00</v>
      </c>
      <c r="F3" s="4" t="str">
        <f>VLOOKUP(A3,HOP!A:C,3,0)</f>
        <v>3291088</v>
      </c>
      <c r="G3" s="4">
        <f>D3-E3</f>
        <v>0</v>
      </c>
      <c r="H3" s="4" t="str">
        <f>$H$1&amp;F3</f>
        <v>,3291088</v>
      </c>
      <c r="I3" s="4" t="str">
        <f>VLOOKUP(A3,HOP!A:U,21,0)</f>
        <v>直采</v>
      </c>
    </row>
    <row r="4" s="4" customFormat="1" hidden="1" spans="1:9">
      <c r="A4" s="5">
        <v>999224154809000</v>
      </c>
      <c r="B4" s="6">
        <v>45081</v>
      </c>
      <c r="C4" s="6">
        <v>45083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spans="1:9">
      <c r="A5" s="5">
        <v>999224286309626</v>
      </c>
      <c r="B5" s="6">
        <v>45083</v>
      </c>
      <c r="C5" s="6">
        <v>45085</v>
      </c>
      <c r="D5" s="4">
        <v>231</v>
      </c>
      <c r="E5" s="4" t="str">
        <f>VLOOKUP(A5,HOP!A:L,12,0)</f>
        <v>231.00</v>
      </c>
      <c r="F5" s="4" t="str">
        <f>VLOOKUP(A5,HOP!A:C,3,0)</f>
        <v>3393503</v>
      </c>
      <c r="G5" s="4">
        <f>D5-E5</f>
        <v>0</v>
      </c>
      <c r="H5" s="4" t="str">
        <f>$H$1&amp;F5</f>
        <v>,3393503</v>
      </c>
      <c r="I5" s="4" t="str">
        <f>VLOOKUP(A5,HOP!A:U,21,0)</f>
        <v>直采</v>
      </c>
    </row>
    <row r="7" spans="4:4">
      <c r="D7" s="4">
        <f>SUM(D2:D6)</f>
        <v>2972</v>
      </c>
    </row>
    <row r="8" spans="4:4">
      <c r="D8" s="4" t="s">
        <v>57</v>
      </c>
    </row>
    <row r="11" spans="1:3">
      <c r="A11" s="4" t="s">
        <v>58</v>
      </c>
      <c r="B11" s="4">
        <v>2972</v>
      </c>
      <c r="C11" s="4">
        <v>102875.78</v>
      </c>
    </row>
    <row r="12" spans="1:1">
      <c r="A12" s="4" t="s">
        <v>59</v>
      </c>
    </row>
    <row r="13" spans="1:1">
      <c r="A13" s="4" t="s">
        <v>60</v>
      </c>
    </row>
  </sheetData>
  <autoFilter ref="A1:X5">
    <filterColumn colId="3">
      <filters>
        <filter val="1990"/>
        <filter val="231"/>
        <filter val="75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C7" sqref="C7:C8"/>
    </sheetView>
  </sheetViews>
  <sheetFormatPr defaultColWidth="8.88888888888889" defaultRowHeight="13.2" outlineLevelRow="3"/>
  <cols>
    <col min="1" max="1" width="12.8888888888889" style="1"/>
    <col min="2" max="16383" width="8.88888888888889" style="1"/>
  </cols>
  <sheetData>
    <row r="1" s="1" customFormat="1" spans="1:22">
      <c r="A1" s="2" t="s">
        <v>61</v>
      </c>
      <c r="B1" s="2" t="s">
        <v>62</v>
      </c>
      <c r="C1" s="2" t="s">
        <v>63</v>
      </c>
      <c r="D1" s="2" t="s">
        <v>64</v>
      </c>
      <c r="E1" s="2" t="s">
        <v>13</v>
      </c>
      <c r="F1" s="2" t="s">
        <v>5</v>
      </c>
      <c r="G1" s="2" t="s">
        <v>6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  <c r="U1" s="2" t="s">
        <v>78</v>
      </c>
      <c r="V1" s="2" t="s">
        <v>79</v>
      </c>
    </row>
    <row r="2" s="1" customFormat="1" spans="1:22">
      <c r="A2" s="3">
        <v>999224286309626</v>
      </c>
      <c r="B2" s="1" t="s">
        <v>80</v>
      </c>
      <c r="C2" s="1" t="s">
        <v>81</v>
      </c>
      <c r="D2" s="1" t="s">
        <v>82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87</v>
      </c>
      <c r="J2" s="1" t="s">
        <v>30</v>
      </c>
      <c r="K2" s="1" t="s">
        <v>88</v>
      </c>
      <c r="L2" s="1" t="s">
        <v>88</v>
      </c>
      <c r="M2" s="1" t="s">
        <v>89</v>
      </c>
      <c r="N2" s="1" t="s">
        <v>89</v>
      </c>
      <c r="O2" s="1" t="s">
        <v>90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  <c r="U2" s="1" t="s">
        <v>96</v>
      </c>
      <c r="V2" s="1" t="s">
        <v>97</v>
      </c>
    </row>
    <row r="3" s="1" customFormat="1" spans="1:22">
      <c r="A3" s="3">
        <v>999223856908897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84</v>
      </c>
      <c r="H3" s="1" t="s">
        <v>86</v>
      </c>
      <c r="I3" s="1" t="s">
        <v>103</v>
      </c>
      <c r="J3" s="1" t="s">
        <v>30</v>
      </c>
      <c r="K3" s="1" t="s">
        <v>104</v>
      </c>
      <c r="L3" s="1" t="s">
        <v>104</v>
      </c>
      <c r="M3" s="1" t="s">
        <v>89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105</v>
      </c>
      <c r="S3" s="1" t="s">
        <v>94</v>
      </c>
      <c r="T3" s="1" t="s">
        <v>95</v>
      </c>
      <c r="U3" s="1" t="s">
        <v>96</v>
      </c>
      <c r="V3" s="1" t="s">
        <v>97</v>
      </c>
    </row>
    <row r="4" s="1" customFormat="1" spans="1:22">
      <c r="A4" s="3">
        <v>999223438205546</v>
      </c>
      <c r="B4" s="1" t="s">
        <v>106</v>
      </c>
      <c r="C4" s="1" t="s">
        <v>107</v>
      </c>
      <c r="D4" s="1" t="s">
        <v>108</v>
      </c>
      <c r="E4" s="1" t="s">
        <v>109</v>
      </c>
      <c r="F4" s="1" t="s">
        <v>110</v>
      </c>
      <c r="G4" s="1" t="s">
        <v>84</v>
      </c>
      <c r="H4" s="1" t="s">
        <v>86</v>
      </c>
      <c r="I4" s="1" t="s">
        <v>111</v>
      </c>
      <c r="J4" s="1" t="s">
        <v>30</v>
      </c>
      <c r="K4" s="1" t="s">
        <v>112</v>
      </c>
      <c r="L4" s="1" t="s">
        <v>112</v>
      </c>
      <c r="M4" s="1" t="s">
        <v>89</v>
      </c>
      <c r="N4" s="1" t="s">
        <v>89</v>
      </c>
      <c r="O4" s="1" t="s">
        <v>90</v>
      </c>
      <c r="P4" s="1" t="s">
        <v>91</v>
      </c>
      <c r="Q4" s="1" t="s">
        <v>92</v>
      </c>
      <c r="R4" s="1" t="s">
        <v>113</v>
      </c>
      <c r="S4" s="1" t="s">
        <v>94</v>
      </c>
      <c r="T4" s="1" t="s">
        <v>95</v>
      </c>
      <c r="U4" s="1" t="s">
        <v>96</v>
      </c>
      <c r="V4" s="1" t="s">
        <v>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2023-06-12T01:21:36Z</dcterms:created>
  <dcterms:modified xsi:type="dcterms:W3CDTF">2023-06-12T01:32:38Z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A810A00EDCA3466B86FEE3806B788747_12</vt:lpwstr>
  </property>
</Properties>
</file>