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<sst xmlns="http://schemas.openxmlformats.org/spreadsheetml/2006/main" count="179" uniqueCount="111">
  <si>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</si>
  <si>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</si>
  <si>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</si>
  <si>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</si>
  <si>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</si>
  <si>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</si>
  <si>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</si>
  <si>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</si>
  <si>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</si>
  <si>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</si>
  <si>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</si>
  <si>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</si>
  <si>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</si>
  <si>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</si>
  <si>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</si>
  <si>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</si>
  <si>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</si>
  <si>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</si>
  <si>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</si>
  <si>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</si>
  <si>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</si>
  <si>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</si>
  <si>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</si>
  <si>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</si>
  <si>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</si>
  <si>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24362904021	</t>
  </si>
  <si>
    <t>Ctrip</t>
  </si>
  <si>
    <t>正常</t>
  </si>
  <si>
    <t>[曼谷]素坤逸富丽华阿索克酒店(FuramaXclusive Asoke, Bangkok)(48056228)</t>
  </si>
  <si>
    <t>豪华房&lt;2人入住&gt;&lt;不退款&gt;</t>
  </si>
  <si>
    <t>USD</t>
  </si>
  <si>
    <t>HONG/YUAN,LING/LUHAO</t>
  </si>
  <si>
    <t>CA5326230611USD</t>
  </si>
  <si>
    <t>未提现</t>
  </si>
  <si>
    <t>携程开票</t>
  </si>
  <si>
    <t xml:space="preserve">	</t>
  </si>
  <si>
    <t>取消</t>
  </si>
  <si>
    <t xml:space="preserve">999224520617836	</t>
  </si>
  <si>
    <t>[哥打京那巴鲁]明园酒店及公寓(Ming Garden Hotel &amp; Residences)(40721484)</t>
  </si>
  <si>
    <t>高级房&lt;2人入住&gt;&lt;不退款&gt;</t>
  </si>
  <si>
    <t>LI/TIAN,ZHANG/RUI,NIU/JIAJIA,ZHANG/XIN</t>
  </si>
  <si>
    <t xml:space="preserve">3446514	</t>
  </si>
  <si>
    <t xml:space="preserve"> 8626654.	</t>
  </si>
  <si>
    <t xml:space="preserve">999224519610781	</t>
  </si>
  <si>
    <t>[八打灵再也]皇家朱兰白沙罗酒店(Royale Chulan Damansara)(37225853)</t>
  </si>
  <si>
    <t>Zhang/Li,Chen/Zheng yang</t>
  </si>
  <si>
    <t>CA5326230612USD</t>
  </si>
  <si>
    <t xml:space="preserve">3446233	</t>
  </si>
  <si>
    <t xml:space="preserve">620288	</t>
  </si>
  <si>
    <t xml:space="preserve">999224520129009	</t>
  </si>
  <si>
    <t>[首尔]三井酒店(Hotel Samjung)(37236514)</t>
  </si>
  <si>
    <t>标准双人房&lt;2人入住&gt;&lt;不退款&gt;</t>
  </si>
  <si>
    <t>hyun/kiyun</t>
  </si>
  <si>
    <t xml:space="preserve">3446378	</t>
  </si>
  <si>
    <t xml:space="preserve">23046372	</t>
  </si>
  <si>
    <t>,</t>
  </si>
  <si>
    <t>USD 369</t>
  </si>
  <si>
    <t>A230612091827911</t>
  </si>
  <si>
    <t>USD / HKD 当前参考汇率: 7.83784</t>
  </si>
  <si>
    <t>总计：369 USD/
2892.16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</si>
  <si>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</si>
  <si>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</si>
  <si>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</si>
  <si>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</si>
  <si>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</si>
  <si>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</si>
  <si>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</si>
  <si>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</si>
  <si>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</si>
  <si>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</si>
  <si>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</si>
  <si>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</si>
  <si>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</si>
  <si>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</si>
  <si>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</si>
  <si>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</si>
  <si>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</si>
  <si>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</si>
  <si>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</si>
  <si>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2023-06-01</t>
  </si>
  <si>
    <t>3446514</t>
  </si>
  <si>
    <t>哥打京那巴鲁元明大酒店</t>
  </si>
  <si>
    <t>LI TIAN,ZHANG RUI,NIU JIAJIA,ZHANG XIN</t>
  </si>
  <si>
    <t>2023-06-06</t>
  </si>
  <si>
    <t>2023-06-08</t>
  </si>
  <si>
    <t>退房日周结</t>
  </si>
  <si>
    <t>941.12</t>
  </si>
  <si>
    <t>132.00</t>
  </si>
  <si>
    <t>0</t>
  </si>
  <si>
    <t>0.00</t>
  </si>
  <si>
    <t>携程盛景国际直连</t>
  </si>
  <si>
    <t>01.010677</t>
  </si>
  <si>
    <t>2023-06-03 09:41:21</t>
  </si>
  <si>
    <t>否</t>
  </si>
  <si>
    <t>汇智国际旅游发展有限公司</t>
  </si>
  <si>
    <t>直采</t>
  </si>
  <si>
    <t>马来西亚</t>
  </si>
  <si>
    <t>3446378</t>
  </si>
  <si>
    <t>首尔三井酒店</t>
  </si>
  <si>
    <t>hyun kiyun</t>
  </si>
  <si>
    <t>2023-06-09</t>
  </si>
  <si>
    <t>534.73</t>
  </si>
  <si>
    <t>75.00</t>
  </si>
  <si>
    <t>2023-06-01 15:46:51</t>
  </si>
  <si>
    <t>韩国</t>
  </si>
  <si>
    <t>3446233</t>
  </si>
  <si>
    <t>吉隆坡白沙罗皇家朱兰酒店</t>
  </si>
  <si>
    <t>Zhang Li,Chen Zheng yang</t>
  </si>
  <si>
    <t>1155.01</t>
  </si>
  <si>
    <t>162.00</t>
  </si>
  <si>
    <t>2023-06-01 10:33:18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</si>
</sst>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15</xdr:col>
      <xdr:colOff>76200</xdr:colOff>
      <xdr:row>38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94560"/>
          <a:ext cx="10561320" cy="4709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45082</v>
      </c>
      <c r="G2" s="6">
        <v>45085</v>
      </c>
      <c r="H2" s="4">
        <v>1</v>
      </c>
      <c r="I2" s="4">
        <v>3</v>
      </c>
      <c r="J2" s="4">
        <v>3</v>
      </c>
      <c r="K2" s="4" t="s">
        <v>30</v>
      </c>
      <c r="L2" s="4">
        <v>153</v>
      </c>
      <c r="M2" s="4">
        <v>153</v>
      </c>
      <c r="N2" s="4" t="s">
        <v>31</v>
      </c>
      <c r="O2" s="4" t="s">
        <v>32</v>
      </c>
      <c r="P2" s="4" t="s">
        <v>33</v>
      </c>
      <c r="Q2" s="4">
        <v>0</v>
      </c>
      <c r="R2" s="7">
        <v>45069</v>
      </c>
      <c r="S2" s="6">
        <v>45088</v>
      </c>
      <c r="T2" s="4" t="s">
        <v>34</v>
      </c>
      <c r="U2" s="4">
        <v>153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45082</v>
      </c>
      <c r="G3" s="6">
        <v>45085</v>
      </c>
      <c r="H3" s="4">
        <v>1</v>
      </c>
      <c r="I3" s="4">
        <v>3</v>
      </c>
      <c r="J3" s="4">
        <v>3</v>
      </c>
      <c r="K3" s="4" t="s">
        <v>30</v>
      </c>
      <c r="L3" s="4">
        <v>-153</v>
      </c>
      <c r="M3" s="4">
        <v>-153</v>
      </c>
      <c r="N3" s="4" t="s">
        <v>31</v>
      </c>
      <c r="O3" s="4" t="s">
        <v>32</v>
      </c>
      <c r="P3" s="4" t="s">
        <v>33</v>
      </c>
      <c r="Q3" s="4">
        <v>0</v>
      </c>
      <c r="R3" s="7">
        <v>45069</v>
      </c>
      <c r="S3" s="6">
        <v>45088</v>
      </c>
      <c r="T3" s="4" t="s">
        <v>34</v>
      </c>
      <c r="U3" s="4">
        <v>-153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6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45083</v>
      </c>
      <c r="G4" s="6">
        <v>45085</v>
      </c>
      <c r="H4" s="4">
        <v>2</v>
      </c>
      <c r="I4" s="4">
        <v>2</v>
      </c>
      <c r="J4" s="4">
        <v>4</v>
      </c>
      <c r="K4" s="4" t="s">
        <v>30</v>
      </c>
      <c r="L4" s="4">
        <v>132</v>
      </c>
      <c r="M4" s="4">
        <v>132</v>
      </c>
      <c r="N4" s="4" t="s">
        <v>40</v>
      </c>
      <c r="O4" s="4" t="s">
        <v>32</v>
      </c>
      <c r="P4" s="4" t="s">
        <v>33</v>
      </c>
      <c r="Q4" s="4">
        <v>0</v>
      </c>
      <c r="R4" s="7">
        <v>45078</v>
      </c>
      <c r="S4" s="6">
        <v>45088</v>
      </c>
      <c r="T4" s="4" t="s">
        <v>34</v>
      </c>
      <c r="U4" s="4">
        <v>132</v>
      </c>
      <c r="V4" s="4">
        <v>0</v>
      </c>
      <c r="W4" s="4">
        <v>0</v>
      </c>
      <c r="X4" s="4" t="s">
        <v>41</v>
      </c>
      <c r="Y4" s="4">
        <v>8626655</v>
      </c>
      <c r="Z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39</v>
      </c>
      <c r="F5" s="6">
        <v>45083</v>
      </c>
      <c r="G5" s="6">
        <v>45086</v>
      </c>
      <c r="H5" s="4">
        <v>1</v>
      </c>
      <c r="I5" s="4">
        <v>3</v>
      </c>
      <c r="J5" s="4">
        <v>3</v>
      </c>
      <c r="K5" s="4" t="s">
        <v>30</v>
      </c>
      <c r="L5" s="4">
        <v>162</v>
      </c>
      <c r="M5" s="4">
        <v>162</v>
      </c>
      <c r="N5" s="4" t="s">
        <v>45</v>
      </c>
      <c r="O5" s="4" t="s">
        <v>46</v>
      </c>
      <c r="P5" s="4" t="s">
        <v>33</v>
      </c>
      <c r="Q5" s="4">
        <v>0</v>
      </c>
      <c r="R5" s="7">
        <v>45078</v>
      </c>
      <c r="S5" s="6">
        <v>45089</v>
      </c>
      <c r="T5" s="4" t="s">
        <v>34</v>
      </c>
      <c r="U5" s="4">
        <v>162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45085</v>
      </c>
      <c r="G6" s="6">
        <v>45086</v>
      </c>
      <c r="H6" s="4">
        <v>1</v>
      </c>
      <c r="I6" s="4">
        <v>1</v>
      </c>
      <c r="J6" s="4">
        <v>1</v>
      </c>
      <c r="K6" s="4" t="s">
        <v>30</v>
      </c>
      <c r="L6" s="4">
        <v>75</v>
      </c>
      <c r="M6" s="4">
        <v>75</v>
      </c>
      <c r="N6" s="4" t="s">
        <v>52</v>
      </c>
      <c r="O6" s="4" t="s">
        <v>46</v>
      </c>
      <c r="P6" s="4" t="s">
        <v>33</v>
      </c>
      <c r="Q6" s="4">
        <v>0</v>
      </c>
      <c r="R6" s="7">
        <v>45078</v>
      </c>
      <c r="S6" s="6">
        <v>45089</v>
      </c>
      <c r="T6" s="4" t="s">
        <v>34</v>
      </c>
      <c r="U6" s="4">
        <v>75</v>
      </c>
      <c r="V6" s="4">
        <v>0</v>
      </c>
      <c r="W6" s="4">
        <v>0</v>
      </c>
      <c r="X6" s="4" t="s">
        <v>53</v>
      </c>
      <c r="Y6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0" sqref="A10:C12"/>
    </sheetView>
  </sheetViews>
  <sheetFormatPr defaultColWidth="10" defaultRowHeight="14.4"/>
  <cols>
    <col min="1" max="1" width="12.8888888888889" style="4"/>
    <col min="2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hidden="1" spans="1:9">
      <c r="A2" s="5">
        <v>24362904021</v>
      </c>
      <c r="B2" s="6">
        <v>45082</v>
      </c>
      <c r="C2" s="6">
        <v>45085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999224520617836</v>
      </c>
      <c r="B3" s="6">
        <v>45083</v>
      </c>
      <c r="C3" s="6">
        <v>45085</v>
      </c>
      <c r="D3" s="4">
        <v>132</v>
      </c>
      <c r="E3" s="4" t="str">
        <f>VLOOKUP(A3,HOP!A:L,12,0)</f>
        <v>132.00</v>
      </c>
      <c r="F3" s="4" t="str">
        <f>VLOOKUP(A3,HOP!A:C,3,0)</f>
        <v>3446514</v>
      </c>
      <c r="G3" s="4">
        <f>D3-E3</f>
        <v>0</v>
      </c>
      <c r="H3" s="4" t="str">
        <f>$H$1&amp;F3</f>
        <v>,3446514</v>
      </c>
      <c r="I3" s="4" t="str">
        <f>VLOOKUP(A3,HOP!A:U,21,0)</f>
        <v>直采</v>
      </c>
    </row>
    <row r="4" s="4" customFormat="1" spans="1:9">
      <c r="A4" s="5">
        <v>999224519610781</v>
      </c>
      <c r="B4" s="6">
        <v>45083</v>
      </c>
      <c r="C4" s="6">
        <v>45086</v>
      </c>
      <c r="D4" s="4">
        <v>162</v>
      </c>
      <c r="E4" s="4" t="str">
        <f>VLOOKUP(A4,HOP!A:L,12,0)</f>
        <v>162.00</v>
      </c>
      <c r="F4" s="4" t="str">
        <f>VLOOKUP(A4,HOP!A:C,3,0)</f>
        <v>3446233</v>
      </c>
      <c r="G4" s="4">
        <f>D4-E4</f>
        <v>0</v>
      </c>
      <c r="H4" s="4" t="str">
        <f>$H$1&amp;F4</f>
        <v>,3446233</v>
      </c>
      <c r="I4" s="4" t="str">
        <f>VLOOKUP(A4,HOP!A:U,21,0)</f>
        <v>直采</v>
      </c>
    </row>
    <row r="5" s="4" customFormat="1" spans="1:9">
      <c r="A5" s="5">
        <v>999224520129009</v>
      </c>
      <c r="B5" s="6">
        <v>45085</v>
      </c>
      <c r="C5" s="6">
        <v>45086</v>
      </c>
      <c r="D5" s="4">
        <v>75</v>
      </c>
      <c r="E5" s="4" t="str">
        <f>VLOOKUP(A5,HOP!A:L,12,0)</f>
        <v>75.00</v>
      </c>
      <c r="F5" s="4" t="str">
        <f>VLOOKUP(A5,HOP!A:C,3,0)</f>
        <v>3446378</v>
      </c>
      <c r="G5" s="4">
        <f>D5-E5</f>
        <v>0</v>
      </c>
      <c r="H5" s="4" t="str">
        <f>$H$1&amp;F5</f>
        <v>,3446378</v>
      </c>
      <c r="I5" s="4" t="str">
        <f>VLOOKUP(A5,HOP!A:U,21,0)</f>
        <v>直采</v>
      </c>
    </row>
    <row r="7" spans="4:4">
      <c r="D7" s="4">
        <f>SUM(D2:D6)</f>
        <v>369</v>
      </c>
    </row>
    <row r="8" spans="4:4">
      <c r="D8" s="4" t="s">
        <v>56</v>
      </c>
    </row>
    <row r="10" spans="1:3">
      <c r="A10" s="4" t="s">
        <v>57</v>
      </c>
      <c r="B10" s="4">
        <v>369</v>
      </c>
      <c r="C10" s="4">
        <v>2892.16</v>
      </c>
    </row>
    <row r="11" spans="1:1">
      <c r="A11" s="4" t="s">
        <v>58</v>
      </c>
    </row>
    <row r="12" spans="1:1">
      <c r="A12" s="4" t="s">
        <v>59</v>
      </c>
    </row>
  </sheetData>
  <autoFilter ref="A1:X5">
    <filterColumn colId="3">
      <filters>
        <filter val="132"/>
        <filter val="162"/>
        <filter val="75"/>
      </filters>
    </filterColumn>
    <extLst/>
  </autoFilter>
  <conditionalFormatting sqref="A1:A12 A1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3" sqref="D13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999224520617836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999224520129009</v>
      </c>
      <c r="B3" s="1" t="s">
        <v>79</v>
      </c>
      <c r="C3" s="1" t="s">
        <v>97</v>
      </c>
      <c r="D3" s="1" t="s">
        <v>98</v>
      </c>
      <c r="E3" s="1" t="s">
        <v>99</v>
      </c>
      <c r="F3" s="1" t="s">
        <v>84</v>
      </c>
      <c r="G3" s="1" t="s">
        <v>100</v>
      </c>
      <c r="H3" s="1" t="s">
        <v>85</v>
      </c>
      <c r="I3" s="1" t="s">
        <v>101</v>
      </c>
      <c r="J3" s="1" t="s">
        <v>30</v>
      </c>
      <c r="K3" s="1" t="s">
        <v>102</v>
      </c>
      <c r="L3" s="1" t="s">
        <v>102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103</v>
      </c>
      <c r="S3" s="1" t="s">
        <v>93</v>
      </c>
      <c r="T3" s="1" t="s">
        <v>94</v>
      </c>
      <c r="U3" s="1" t="s">
        <v>95</v>
      </c>
      <c r="V3" s="1" t="s">
        <v>104</v>
      </c>
    </row>
    <row r="4" s="1" customFormat="1" spans="1:22">
      <c r="A4" s="3">
        <v>999224519610781</v>
      </c>
      <c r="B4" s="1" t="s">
        <v>79</v>
      </c>
      <c r="C4" s="1" t="s">
        <v>105</v>
      </c>
      <c r="D4" s="1" t="s">
        <v>106</v>
      </c>
      <c r="E4" s="1" t="s">
        <v>107</v>
      </c>
      <c r="F4" s="1" t="s">
        <v>83</v>
      </c>
      <c r="G4" s="1" t="s">
        <v>100</v>
      </c>
      <c r="H4" s="1" t="s">
        <v>85</v>
      </c>
      <c r="I4" s="1" t="s">
        <v>108</v>
      </c>
      <c r="J4" s="1" t="s">
        <v>30</v>
      </c>
      <c r="K4" s="1" t="s">
        <v>109</v>
      </c>
      <c r="L4" s="1" t="s">
        <v>109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110</v>
      </c>
      <c r="S4" s="1" t="s">
        <v>93</v>
      </c>
      <c r="T4" s="1" t="s">
        <v>94</v>
      </c>
      <c r="U4" s="1" t="s">
        <v>95</v>
      </c>
      <c r="V4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2023-06-12T01:09:42Z</dcterms:created>
  <dcterms:modified xsi:type="dcterms:W3CDTF">2023-06-12T01:19:43Z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78E9CA8F805D4BE2954CEEC09521B7FE_12</vt:lpwstr>
  </property>
</Properties>
</file>