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<sst xmlns="http://schemas.openxmlformats.org/spreadsheetml/2006/main" count="622" uniqueCount="224">
  <si>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</si>
  <si>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</si>
  <si>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</si>
  <si>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</si>
  <si>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</si>
  <si>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</si>
  <si>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</si>
  <si>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</si>
  <si>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</si>
  <si>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</si>
  <si>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</si>
  <si>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</si>
  <si>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</si>
  <si>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</si>
  <si>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</si>
  <si>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</si>
  <si>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</si>
  <si>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</si>
  <si>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</si>
  <si>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</si>
  <si>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</si>
  <si>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</si>
  <si>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</si>
  <si>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</si>
  <si>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</si>
  <si>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999223798660982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</si>
  <si>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</si>
  <si>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</si>
  <si>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</si>
  <si>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</si>
  <si>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</si>
  <si>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YU/FANG,CHEN/LEI,MA/XIAOQIAN,YU/LI</t>
  </si>
  <si>
    <t>CA363230613CNY</t>
  </si>
  <si>
    <t>未提现</t>
  </si>
  <si>
    <t>携程开票</t>
  </si>
  <si>
    <t xml:space="preserve">3274406	</t>
  </si>
  <si>
    <t xml:space="preserve">	</t>
  </si>
  <si>
    <t xml:space="preserve">999223802423630	</t>
  </si>
  <si>
    <t>Zhang/Peiqing,Huang/Pei ling</t>
  </si>
  <si>
    <t xml:space="preserve">3275825	</t>
  </si>
  <si>
    <t xml:space="preserve">999223832931546	</t>
  </si>
  <si>
    <t>[梅州]梅州白天鹅迎宾馆(100697959)</t>
  </si>
  <si>
    <t>商务江景双床房&lt;特惠专享&gt;&lt;双人入住&gt;&lt;双早&gt;&lt;日历房套餐高价值&gt;&lt;新酒店礼盒&gt;</t>
  </si>
  <si>
    <t>NG/KAI YING</t>
  </si>
  <si>
    <t xml:space="preserve">999223861539719	</t>
  </si>
  <si>
    <t>[香港]香港富荟旺角酒店(iclub Mong Kok Hotel)(69311702)</t>
  </si>
  <si>
    <t>卓荟客房(至少提前3天预订)&lt;连住2-7晚&gt;&lt;双人入住&gt;&lt;内宾&gt;&lt;无早&gt;</t>
  </si>
  <si>
    <t>Zheng/Junwen</t>
  </si>
  <si>
    <t xml:space="preserve">3293416	</t>
  </si>
  <si>
    <t xml:space="preserve">999223942363039	</t>
  </si>
  <si>
    <t>[香港]历山酒店(Hotel Alexandra)(105646626)</t>
  </si>
  <si>
    <t>方块客房 (城市景观)(至少提前5天预订)(至少连住2晚及以上)&lt;双人入住&gt;&lt;内宾&gt;&lt;无早&gt;</t>
  </si>
  <si>
    <t>CHEN/YIYI</t>
  </si>
  <si>
    <t xml:space="preserve">3309962	</t>
  </si>
  <si>
    <t xml:space="preserve">999224114799859	</t>
  </si>
  <si>
    <t>LIU/CHONG</t>
  </si>
  <si>
    <t xml:space="preserve">3360547	</t>
  </si>
  <si>
    <t xml:space="preserve">8988343	</t>
  </si>
  <si>
    <t xml:space="preserve">999224140850857	</t>
  </si>
  <si>
    <t>Ling/Jlnghan</t>
  </si>
  <si>
    <t xml:space="preserve">3370851	</t>
  </si>
  <si>
    <t xml:space="preserve">999224148566109	</t>
  </si>
  <si>
    <t>[香港]富荟土瓜湾酒店(iclub To Kwa Wan Hotel)(17099151)</t>
  </si>
  <si>
    <t>尊荟客房(至少提前3天预订)&lt;连住2-7晚&gt;&lt;双人入住&gt;&lt;内宾&gt;&lt;无早&gt;</t>
  </si>
  <si>
    <t>LI/FANG</t>
  </si>
  <si>
    <t xml:space="preserve">3372864	</t>
  </si>
  <si>
    <t xml:space="preserve">999224155132821	</t>
  </si>
  <si>
    <t>[香港]香港九龙海逸君绰酒店(Harbour Grand Kowloon)(17095949)</t>
  </si>
  <si>
    <t>高级客房(至少连住2晚及以上)&lt;特惠&gt;&lt;双人入住&gt;&lt;内宾&gt;&lt;无早&gt;</t>
  </si>
  <si>
    <t>Qi/Qi,Zhang/Zhiyu</t>
  </si>
  <si>
    <t xml:space="preserve">3375555	</t>
  </si>
  <si>
    <t xml:space="preserve">999224163533320	</t>
  </si>
  <si>
    <t>LI/JIAJIA,MAO/WEI</t>
  </si>
  <si>
    <t xml:space="preserve">3378586	</t>
  </si>
  <si>
    <t xml:space="preserve">999224286728786	</t>
  </si>
  <si>
    <t>JIANG/XIANGYANG</t>
  </si>
  <si>
    <t xml:space="preserve">3393648	</t>
  </si>
  <si>
    <t xml:space="preserve">999224299951434	</t>
  </si>
  <si>
    <t>LUO/JINJUN,HUANG/FANG</t>
  </si>
  <si>
    <t xml:space="preserve">3396262	</t>
  </si>
  <si>
    <t xml:space="preserve">999224300816470	</t>
  </si>
  <si>
    <t>高级房(至少提前5天预订)(至少连住2晚及以上)&lt;双人入住&gt;&lt;内宾&gt;&lt;无早&gt;</t>
  </si>
  <si>
    <t>CHEN/YAN</t>
  </si>
  <si>
    <t xml:space="preserve">3396334	</t>
  </si>
  <si>
    <t xml:space="preserve">999224302025855	</t>
  </si>
  <si>
    <t>zhang/fuchang</t>
  </si>
  <si>
    <t xml:space="preserve">3396611	</t>
  </si>
  <si>
    <t xml:space="preserve">999224303158609	</t>
  </si>
  <si>
    <t>Tao/Yilin</t>
  </si>
  <si>
    <t xml:space="preserve">3396952	</t>
  </si>
  <si>
    <t xml:space="preserve">999224312006272	</t>
  </si>
  <si>
    <t>[香港]香港广易商务宾馆(家庭旅馆)(WIDE EVER HOSTEL)(2981749)</t>
  </si>
  <si>
    <t>标准双床房&lt;特惠专享&gt;&lt;双人入住&gt;&lt;无早&gt;</t>
  </si>
  <si>
    <t>ZHENG/YANGYUE,LIU/YUEFANG</t>
  </si>
  <si>
    <t xml:space="preserve">3399284	</t>
  </si>
  <si>
    <t>取消</t>
  </si>
  <si>
    <t xml:space="preserve">999224442987465	</t>
  </si>
  <si>
    <t>大床房&lt;特惠专享&gt;&lt;双人入住&gt;&lt;无早&gt;</t>
  </si>
  <si>
    <t>SAIUDOM/ARTIT</t>
  </si>
  <si>
    <t xml:space="preserve">3428355	</t>
  </si>
  <si>
    <t xml:space="preserve">999224449355353	</t>
  </si>
  <si>
    <t>[梅州]梅州昌盛豪生大酒店(45834822)</t>
  </si>
  <si>
    <t>柚见好——非遗双床房&lt;超值特惠&gt;&lt;双人入住&gt;&lt;双早&gt;</t>
  </si>
  <si>
    <t>纪震涛,邹玉辉</t>
  </si>
  <si>
    <t>，</t>
  </si>
  <si>
    <t>202304250820180076</t>
  </si>
  <si>
    <t>202305280921540076</t>
  </si>
  <si>
    <t>A230613092855481</t>
  </si>
  <si>
    <t>房集：i230613092746  1867.8元</t>
  </si>
  <si>
    <t>CNY / HKD 当前参考汇率: 1.094216603</t>
  </si>
  <si>
    <t>总计： 35574.96 CNY/
38926.71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</si>
  <si>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</si>
  <si>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</si>
  <si>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</si>
  <si>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</si>
  <si>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</si>
  <si>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</si>
  <si>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</si>
  <si>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</si>
  <si>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</si>
  <si>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</si>
  <si>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</si>
  <si>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</si>
  <si>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</si>
  <si>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</si>
  <si>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</si>
  <si>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</si>
  <si>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</si>
  <si>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</si>
  <si>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</si>
  <si>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2023-05-27</t>
  </si>
  <si>
    <t>3428355</t>
  </si>
  <si>
    <t>香港广易商务宾馆(家庭旅馆)</t>
  </si>
  <si>
    <t>SAIUDOM ARTIT</t>
  </si>
  <si>
    <t>2023-05-28</t>
  </si>
  <si>
    <t>2023-05-29</t>
  </si>
  <si>
    <t>退房日周结</t>
  </si>
  <si>
    <t>259.08</t>
  </si>
  <si>
    <t>RMB</t>
  </si>
  <si>
    <t>0</t>
  </si>
  <si>
    <t>0.00</t>
  </si>
  <si>
    <t>携程国内直连(DD)</t>
  </si>
  <si>
    <t>01.011249</t>
  </si>
  <si>
    <t>2023-05-27 18:33:47</t>
  </si>
  <si>
    <t>否</t>
  </si>
  <si>
    <t>汇智国际旅游发展有限公司</t>
  </si>
  <si>
    <t>直采</t>
  </si>
  <si>
    <t>中国</t>
  </si>
  <si>
    <t>2023-05-20</t>
  </si>
  <si>
    <t>3399284</t>
  </si>
  <si>
    <t>ZHENG YANGYUE,LIU YUEFANG</t>
  </si>
  <si>
    <t>2023-05-23</t>
  </si>
  <si>
    <t>1891.08</t>
  </si>
  <si>
    <t>2023-05-20 15:24:04</t>
  </si>
  <si>
    <t>2023-05-19</t>
  </si>
  <si>
    <t>3396952</t>
  </si>
  <si>
    <t>香港九龙酒店</t>
  </si>
  <si>
    <t>Tao Yilin</t>
  </si>
  <si>
    <t>1705.00</t>
  </si>
  <si>
    <t>2023-05-20 20:12:32</t>
  </si>
  <si>
    <t>3396611</t>
  </si>
  <si>
    <t>香港九龙海逸君绰酒店</t>
  </si>
  <si>
    <t>zhang fuchang</t>
  </si>
  <si>
    <t>2059.00</t>
  </si>
  <si>
    <t>2023-05-20 20:50:09</t>
  </si>
  <si>
    <t>3396334</t>
  </si>
  <si>
    <t>CHEN YAN</t>
  </si>
  <si>
    <t>2023-05-20 20:14:29</t>
  </si>
  <si>
    <t>3396262</t>
  </si>
  <si>
    <t>香港富荟旺角酒店</t>
  </si>
  <si>
    <t>LUO JINJUN,HUANG FANG</t>
  </si>
  <si>
    <t>2023-05-25</t>
  </si>
  <si>
    <t>2830.00</t>
  </si>
  <si>
    <t>2023-05-20 21:19:39</t>
  </si>
  <si>
    <t>3393648</t>
  </si>
  <si>
    <t>JIANG XIANGYANG</t>
  </si>
  <si>
    <t>2023-05-26</t>
  </si>
  <si>
    <t>3151.00</t>
  </si>
  <si>
    <t>2023-05-19 11:03:41</t>
  </si>
  <si>
    <t>2023-05-15</t>
  </si>
  <si>
    <t>3378586</t>
  </si>
  <si>
    <t>富荟土瓜湾酒店</t>
  </si>
  <si>
    <t>LI JIAJIA,MAO WEI</t>
  </si>
  <si>
    <t>2371.00</t>
  </si>
  <si>
    <t>2023-05-16 20:58:26</t>
  </si>
  <si>
    <t>3375555</t>
  </si>
  <si>
    <t>Qi Qi,Zhang Zhiyu</t>
  </si>
  <si>
    <t>2995.00</t>
  </si>
  <si>
    <t>2023-05-15 14:28:27</t>
  </si>
  <si>
    <t>2023-05-14</t>
  </si>
  <si>
    <t>3372864</t>
  </si>
  <si>
    <t>LI FANG</t>
  </si>
  <si>
    <t>1154.00</t>
  </si>
  <si>
    <t>2023-05-16 20:52:00</t>
  </si>
  <si>
    <t>3370851</t>
  </si>
  <si>
    <t>Ling Jlnghan</t>
  </si>
  <si>
    <t>2922.00</t>
  </si>
  <si>
    <t>2023-05-15 14:59:27</t>
  </si>
  <si>
    <t>2023-05-12</t>
  </si>
  <si>
    <t>3360547</t>
  </si>
  <si>
    <t>LIU CHONG</t>
  </si>
  <si>
    <t>2756.00</t>
  </si>
  <si>
    <t>2023-05-14 11:45:51</t>
  </si>
  <si>
    <t>2023-04-30</t>
  </si>
  <si>
    <t>3309962</t>
  </si>
  <si>
    <t>历山酒店</t>
  </si>
  <si>
    <t>CHEN YIYI</t>
  </si>
  <si>
    <t>2164.00</t>
  </si>
  <si>
    <t>2023-05-03 15:02:50</t>
  </si>
  <si>
    <t>2023-04-26</t>
  </si>
  <si>
    <t>3293416</t>
  </si>
  <si>
    <t>Zheng Junwen</t>
  </si>
  <si>
    <t>2123.00</t>
  </si>
  <si>
    <t>2023-04-28 22:12:42</t>
  </si>
  <si>
    <t>2023-04-23</t>
  </si>
  <si>
    <t>3275825</t>
  </si>
  <si>
    <t>Zhang Peiqing,Huang Pei ling</t>
  </si>
  <si>
    <t>2801.00</t>
  </si>
  <si>
    <t>2023-04-29 13:09:20</t>
  </si>
  <si>
    <t>2023-04-22</t>
  </si>
  <si>
    <t>3274406</t>
  </si>
  <si>
    <t>YU FANG,CHEN LEI,MA XIAOQIAN,YU LI</t>
  </si>
  <si>
    <t>3622.00</t>
  </si>
  <si>
    <t>2023-04-29 13:14:31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</si>
</sst>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14</xdr:col>
      <xdr:colOff>257175</xdr:colOff>
      <xdr:row>66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57850"/>
          <a:ext cx="10372725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45073</v>
      </c>
      <c r="G2" s="6">
        <v>45075</v>
      </c>
      <c r="H2" s="4">
        <v>2</v>
      </c>
      <c r="I2" s="4">
        <v>2</v>
      </c>
      <c r="J2" s="4">
        <v>4</v>
      </c>
      <c r="K2" s="4" t="s">
        <v>30</v>
      </c>
      <c r="L2" s="4">
        <v>3622</v>
      </c>
      <c r="M2" s="4">
        <v>3622</v>
      </c>
      <c r="N2" s="4" t="s">
        <v>31</v>
      </c>
      <c r="O2" s="4" t="s">
        <v>32</v>
      </c>
      <c r="P2" s="4" t="s">
        <v>33</v>
      </c>
      <c r="Q2" s="4">
        <v>0</v>
      </c>
      <c r="R2" s="7">
        <v>45038</v>
      </c>
      <c r="S2" s="6">
        <v>45090</v>
      </c>
      <c r="T2" s="4" t="s">
        <v>34</v>
      </c>
      <c r="U2" s="4">
        <v>3622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45072</v>
      </c>
      <c r="G3" s="6">
        <v>45075</v>
      </c>
      <c r="H3" s="4">
        <v>1</v>
      </c>
      <c r="I3" s="4">
        <v>3</v>
      </c>
      <c r="J3" s="4">
        <v>3</v>
      </c>
      <c r="K3" s="4" t="s">
        <v>30</v>
      </c>
      <c r="L3" s="4">
        <v>2801</v>
      </c>
      <c r="M3" s="4">
        <v>2801</v>
      </c>
      <c r="N3" s="4" t="s">
        <v>38</v>
      </c>
      <c r="O3" s="4" t="s">
        <v>32</v>
      </c>
      <c r="P3" s="4" t="s">
        <v>33</v>
      </c>
      <c r="Q3" s="4">
        <v>0</v>
      </c>
      <c r="R3" s="7">
        <v>45039</v>
      </c>
      <c r="S3" s="6">
        <v>45090</v>
      </c>
      <c r="T3" s="4" t="s">
        <v>34</v>
      </c>
      <c r="U3" s="4">
        <v>2801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45072</v>
      </c>
      <c r="G4" s="6">
        <v>45075</v>
      </c>
      <c r="H4" s="4">
        <v>1</v>
      </c>
      <c r="I4" s="4">
        <v>3</v>
      </c>
      <c r="J4" s="4">
        <v>3</v>
      </c>
      <c r="K4" s="4" t="s">
        <v>30</v>
      </c>
      <c r="L4" s="4">
        <v>990</v>
      </c>
      <c r="M4" s="4">
        <v>990</v>
      </c>
      <c r="N4" s="4" t="s">
        <v>43</v>
      </c>
      <c r="O4" s="4" t="s">
        <v>32</v>
      </c>
      <c r="P4" s="4" t="s">
        <v>33</v>
      </c>
      <c r="Q4" s="4">
        <v>0</v>
      </c>
      <c r="R4" s="7">
        <v>45041</v>
      </c>
      <c r="S4" s="6">
        <v>45090</v>
      </c>
      <c r="T4" s="4" t="s">
        <v>34</v>
      </c>
      <c r="U4" s="4">
        <v>990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45072</v>
      </c>
      <c r="G5" s="6">
        <v>45075</v>
      </c>
      <c r="H5" s="4">
        <v>1</v>
      </c>
      <c r="I5" s="4">
        <v>3</v>
      </c>
      <c r="J5" s="4">
        <v>3</v>
      </c>
      <c r="K5" s="4" t="s">
        <v>30</v>
      </c>
      <c r="L5" s="4">
        <v>2123</v>
      </c>
      <c r="M5" s="4">
        <v>2123</v>
      </c>
      <c r="N5" s="4" t="s">
        <v>47</v>
      </c>
      <c r="O5" s="4" t="s">
        <v>32</v>
      </c>
      <c r="P5" s="4" t="s">
        <v>33</v>
      </c>
      <c r="Q5" s="4">
        <v>0</v>
      </c>
      <c r="R5" s="7">
        <v>45042</v>
      </c>
      <c r="S5" s="6">
        <v>45090</v>
      </c>
      <c r="T5" s="4" t="s">
        <v>34</v>
      </c>
      <c r="U5" s="4">
        <v>2123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45072</v>
      </c>
      <c r="G6" s="6">
        <v>45075</v>
      </c>
      <c r="H6" s="4">
        <v>1</v>
      </c>
      <c r="I6" s="4">
        <v>3</v>
      </c>
      <c r="J6" s="4">
        <v>3</v>
      </c>
      <c r="K6" s="4" t="s">
        <v>30</v>
      </c>
      <c r="L6" s="4">
        <v>2164</v>
      </c>
      <c r="M6" s="4">
        <v>2164</v>
      </c>
      <c r="N6" s="4" t="s">
        <v>52</v>
      </c>
      <c r="O6" s="4" t="s">
        <v>32</v>
      </c>
      <c r="P6" s="4" t="s">
        <v>33</v>
      </c>
      <c r="Q6" s="4">
        <v>0</v>
      </c>
      <c r="R6" s="7">
        <v>45046</v>
      </c>
      <c r="S6" s="6">
        <v>45090</v>
      </c>
      <c r="T6" s="4" t="s">
        <v>34</v>
      </c>
      <c r="U6" s="4">
        <v>2164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45072</v>
      </c>
      <c r="G7" s="6">
        <v>45075</v>
      </c>
      <c r="H7" s="4">
        <v>1</v>
      </c>
      <c r="I7" s="4">
        <v>3</v>
      </c>
      <c r="J7" s="4">
        <v>3</v>
      </c>
      <c r="K7" s="4" t="s">
        <v>30</v>
      </c>
      <c r="L7" s="4">
        <v>2756</v>
      </c>
      <c r="M7" s="4">
        <v>2756</v>
      </c>
      <c r="N7" s="4" t="s">
        <v>55</v>
      </c>
      <c r="O7" s="4" t="s">
        <v>32</v>
      </c>
      <c r="P7" s="4" t="s">
        <v>33</v>
      </c>
      <c r="Q7" s="4">
        <v>0</v>
      </c>
      <c r="R7" s="7">
        <v>45058</v>
      </c>
      <c r="S7" s="6">
        <v>45090</v>
      </c>
      <c r="T7" s="4" t="s">
        <v>34</v>
      </c>
      <c r="U7" s="4">
        <v>2756</v>
      </c>
      <c r="V7" s="4">
        <v>0</v>
      </c>
      <c r="W7" s="4">
        <v>0</v>
      </c>
      <c r="X7" s="4" t="s">
        <v>56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45072</v>
      </c>
      <c r="G8" s="6">
        <v>45075</v>
      </c>
      <c r="H8" s="4">
        <v>1</v>
      </c>
      <c r="I8" s="4">
        <v>3</v>
      </c>
      <c r="J8" s="4">
        <v>3</v>
      </c>
      <c r="K8" s="4" t="s">
        <v>30</v>
      </c>
      <c r="L8" s="4">
        <v>2922</v>
      </c>
      <c r="M8" s="4">
        <v>2922</v>
      </c>
      <c r="N8" s="4" t="s">
        <v>59</v>
      </c>
      <c r="O8" s="4" t="s">
        <v>32</v>
      </c>
      <c r="P8" s="4" t="s">
        <v>33</v>
      </c>
      <c r="Q8" s="4">
        <v>0</v>
      </c>
      <c r="R8" s="7">
        <v>45060</v>
      </c>
      <c r="S8" s="6">
        <v>45090</v>
      </c>
      <c r="T8" s="4" t="s">
        <v>34</v>
      </c>
      <c r="U8" s="4">
        <v>2922</v>
      </c>
      <c r="V8" s="4">
        <v>0</v>
      </c>
      <c r="W8" s="4">
        <v>0</v>
      </c>
      <c r="X8" s="4" t="s">
        <v>60</v>
      </c>
      <c r="Y8" s="4" t="s">
        <v>36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45073</v>
      </c>
      <c r="G9" s="6">
        <v>45075</v>
      </c>
      <c r="H9" s="4">
        <v>1</v>
      </c>
      <c r="I9" s="4">
        <v>2</v>
      </c>
      <c r="J9" s="4">
        <v>2</v>
      </c>
      <c r="K9" s="4" t="s">
        <v>30</v>
      </c>
      <c r="L9" s="4">
        <v>1154</v>
      </c>
      <c r="M9" s="4">
        <v>1154</v>
      </c>
      <c r="N9" s="4" t="s">
        <v>64</v>
      </c>
      <c r="O9" s="4" t="s">
        <v>32</v>
      </c>
      <c r="P9" s="4" t="s">
        <v>33</v>
      </c>
      <c r="Q9" s="4">
        <v>0</v>
      </c>
      <c r="R9" s="7">
        <v>45060</v>
      </c>
      <c r="S9" s="6">
        <v>45090</v>
      </c>
      <c r="T9" s="4" t="s">
        <v>34</v>
      </c>
      <c r="U9" s="4">
        <v>1154</v>
      </c>
      <c r="V9" s="4">
        <v>0</v>
      </c>
      <c r="W9" s="4">
        <v>0</v>
      </c>
      <c r="X9" s="4" t="s">
        <v>65</v>
      </c>
      <c r="Y9" s="4" t="s">
        <v>36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45072</v>
      </c>
      <c r="G10" s="6">
        <v>45075</v>
      </c>
      <c r="H10" s="4">
        <v>1</v>
      </c>
      <c r="I10" s="4">
        <v>3</v>
      </c>
      <c r="J10" s="4">
        <v>3</v>
      </c>
      <c r="K10" s="4" t="s">
        <v>30</v>
      </c>
      <c r="L10" s="4">
        <v>2995</v>
      </c>
      <c r="M10" s="4">
        <v>2995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45061</v>
      </c>
      <c r="S10" s="6">
        <v>45090</v>
      </c>
      <c r="T10" s="4" t="s">
        <v>34</v>
      </c>
      <c r="U10" s="4">
        <v>2995</v>
      </c>
      <c r="V10" s="4">
        <v>0</v>
      </c>
      <c r="W10" s="4">
        <v>0</v>
      </c>
      <c r="X10" s="4" t="s">
        <v>70</v>
      </c>
      <c r="Y10" s="4" t="s">
        <v>36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62</v>
      </c>
      <c r="E11" s="4" t="s">
        <v>63</v>
      </c>
      <c r="F11" s="6">
        <v>45071</v>
      </c>
      <c r="G11" s="6">
        <v>45075</v>
      </c>
      <c r="H11" s="4">
        <v>1</v>
      </c>
      <c r="I11" s="4">
        <v>4</v>
      </c>
      <c r="J11" s="4">
        <v>4</v>
      </c>
      <c r="K11" s="4" t="s">
        <v>30</v>
      </c>
      <c r="L11" s="4">
        <v>2371</v>
      </c>
      <c r="M11" s="4">
        <v>2371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45061</v>
      </c>
      <c r="S11" s="6">
        <v>45090</v>
      </c>
      <c r="T11" s="4" t="s">
        <v>34</v>
      </c>
      <c r="U11" s="4">
        <v>2371</v>
      </c>
      <c r="V11" s="4">
        <v>0</v>
      </c>
      <c r="W11" s="4">
        <v>0</v>
      </c>
      <c r="X11" s="4" t="s">
        <v>73</v>
      </c>
      <c r="Y11" s="4" t="s">
        <v>36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67</v>
      </c>
      <c r="E12" s="4" t="s">
        <v>68</v>
      </c>
      <c r="F12" s="6">
        <v>45072</v>
      </c>
      <c r="G12" s="6">
        <v>45075</v>
      </c>
      <c r="H12" s="4">
        <v>1</v>
      </c>
      <c r="I12" s="4">
        <v>3</v>
      </c>
      <c r="J12" s="4">
        <v>3</v>
      </c>
      <c r="K12" s="4" t="s">
        <v>30</v>
      </c>
      <c r="L12" s="4">
        <v>3151</v>
      </c>
      <c r="M12" s="4">
        <v>3151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45065</v>
      </c>
      <c r="S12" s="6">
        <v>45090</v>
      </c>
      <c r="T12" s="4" t="s">
        <v>34</v>
      </c>
      <c r="U12" s="4">
        <v>3151</v>
      </c>
      <c r="V12" s="4">
        <v>0</v>
      </c>
      <c r="W12" s="4">
        <v>0</v>
      </c>
      <c r="X12" s="4" t="s">
        <v>76</v>
      </c>
      <c r="Y12" s="4" t="s">
        <v>36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45</v>
      </c>
      <c r="E13" s="4" t="s">
        <v>46</v>
      </c>
      <c r="F13" s="6">
        <v>45071</v>
      </c>
      <c r="G13" s="6">
        <v>45075</v>
      </c>
      <c r="H13" s="4">
        <v>1</v>
      </c>
      <c r="I13" s="4">
        <v>4</v>
      </c>
      <c r="J13" s="4">
        <v>4</v>
      </c>
      <c r="K13" s="4" t="s">
        <v>30</v>
      </c>
      <c r="L13" s="4">
        <v>2830</v>
      </c>
      <c r="M13" s="4">
        <v>2830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45065</v>
      </c>
      <c r="S13" s="6">
        <v>45090</v>
      </c>
      <c r="T13" s="4" t="s">
        <v>34</v>
      </c>
      <c r="U13" s="4">
        <v>2830</v>
      </c>
      <c r="V13" s="4">
        <v>0</v>
      </c>
      <c r="W13" s="4">
        <v>0</v>
      </c>
      <c r="X13" s="4" t="s">
        <v>79</v>
      </c>
      <c r="Y13" s="4" t="s">
        <v>36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28</v>
      </c>
      <c r="E14" s="4" t="s">
        <v>81</v>
      </c>
      <c r="F14" s="6">
        <v>45073</v>
      </c>
      <c r="G14" s="6">
        <v>45075</v>
      </c>
      <c r="H14" s="4">
        <v>1</v>
      </c>
      <c r="I14" s="4">
        <v>2</v>
      </c>
      <c r="J14" s="4">
        <v>2</v>
      </c>
      <c r="K14" s="4" t="s">
        <v>30</v>
      </c>
      <c r="L14" s="4">
        <v>1705</v>
      </c>
      <c r="M14" s="4">
        <v>1705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45065</v>
      </c>
      <c r="S14" s="6">
        <v>45090</v>
      </c>
      <c r="T14" s="4" t="s">
        <v>34</v>
      </c>
      <c r="U14" s="4">
        <v>1705</v>
      </c>
      <c r="V14" s="4">
        <v>0</v>
      </c>
      <c r="W14" s="4">
        <v>0</v>
      </c>
      <c r="X14" s="4" t="s">
        <v>83</v>
      </c>
      <c r="Y14" s="4" t="s">
        <v>36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67</v>
      </c>
      <c r="E15" s="4" t="s">
        <v>68</v>
      </c>
      <c r="F15" s="6">
        <v>45073</v>
      </c>
      <c r="G15" s="6">
        <v>45075</v>
      </c>
      <c r="H15" s="4">
        <v>1</v>
      </c>
      <c r="I15" s="4">
        <v>2</v>
      </c>
      <c r="J15" s="4">
        <v>2</v>
      </c>
      <c r="K15" s="4" t="s">
        <v>30</v>
      </c>
      <c r="L15" s="4">
        <v>2059</v>
      </c>
      <c r="M15" s="4">
        <v>2059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45065</v>
      </c>
      <c r="S15" s="6">
        <v>45090</v>
      </c>
      <c r="T15" s="4" t="s">
        <v>34</v>
      </c>
      <c r="U15" s="4">
        <v>2059</v>
      </c>
      <c r="V15" s="4">
        <v>0</v>
      </c>
      <c r="W15" s="4">
        <v>0</v>
      </c>
      <c r="X15" s="4" t="s">
        <v>86</v>
      </c>
      <c r="Y15" s="4" t="s">
        <v>36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28</v>
      </c>
      <c r="E16" s="4" t="s">
        <v>81</v>
      </c>
      <c r="F16" s="6">
        <v>45073</v>
      </c>
      <c r="G16" s="6">
        <v>45075</v>
      </c>
      <c r="H16" s="4">
        <v>1</v>
      </c>
      <c r="I16" s="4">
        <v>2</v>
      </c>
      <c r="J16" s="4">
        <v>2</v>
      </c>
      <c r="K16" s="4" t="s">
        <v>30</v>
      </c>
      <c r="L16" s="4">
        <v>1705</v>
      </c>
      <c r="M16" s="4">
        <v>1705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45065</v>
      </c>
      <c r="S16" s="6">
        <v>45090</v>
      </c>
      <c r="T16" s="4" t="s">
        <v>34</v>
      </c>
      <c r="U16" s="4">
        <v>1705</v>
      </c>
      <c r="V16" s="4">
        <v>0</v>
      </c>
      <c r="W16" s="4">
        <v>0</v>
      </c>
      <c r="X16" s="4" t="s">
        <v>89</v>
      </c>
      <c r="Y16" s="4" t="s">
        <v>36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91</v>
      </c>
      <c r="E17" s="4" t="s">
        <v>92</v>
      </c>
      <c r="F17" s="6">
        <v>45069</v>
      </c>
      <c r="G17" s="6">
        <v>45075</v>
      </c>
      <c r="H17" s="4">
        <v>1</v>
      </c>
      <c r="I17" s="4">
        <v>6</v>
      </c>
      <c r="J17" s="4">
        <v>6</v>
      </c>
      <c r="K17" s="4" t="s">
        <v>30</v>
      </c>
      <c r="L17" s="4">
        <v>1891.08</v>
      </c>
      <c r="M17" s="4">
        <v>1891.08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45066</v>
      </c>
      <c r="S17" s="6">
        <v>45090</v>
      </c>
      <c r="T17" s="4" t="s">
        <v>34</v>
      </c>
      <c r="U17" s="4">
        <v>1891.08</v>
      </c>
      <c r="V17" s="4">
        <v>0</v>
      </c>
      <c r="W17" s="4">
        <v>0</v>
      </c>
      <c r="X17" s="4" t="s">
        <v>94</v>
      </c>
      <c r="Y17" s="4" t="s">
        <v>36</v>
      </c>
    </row>
    <row r="18" s="4" customFormat="1" spans="1:25">
      <c r="A18" s="4" t="s">
        <v>37</v>
      </c>
      <c r="B18" s="4" t="s">
        <v>26</v>
      </c>
      <c r="C18" s="4" t="s">
        <v>95</v>
      </c>
      <c r="D18" s="4" t="s">
        <v>28</v>
      </c>
      <c r="E18" s="4" t="s">
        <v>29</v>
      </c>
      <c r="F18" s="6">
        <v>45072</v>
      </c>
      <c r="G18" s="6">
        <v>45075</v>
      </c>
      <c r="H18" s="4">
        <v>1</v>
      </c>
      <c r="I18" s="4">
        <v>3</v>
      </c>
      <c r="J18" s="4">
        <v>3</v>
      </c>
      <c r="K18" s="4" t="s">
        <v>30</v>
      </c>
      <c r="L18" s="4">
        <v>-2801</v>
      </c>
      <c r="M18" s="4">
        <v>-2801</v>
      </c>
      <c r="N18" s="4" t="s">
        <v>38</v>
      </c>
      <c r="O18" s="4" t="s">
        <v>32</v>
      </c>
      <c r="P18" s="4" t="s">
        <v>33</v>
      </c>
      <c r="Q18" s="4">
        <v>0</v>
      </c>
      <c r="R18" s="7">
        <v>45039</v>
      </c>
      <c r="S18" s="6">
        <v>45090</v>
      </c>
      <c r="T18" s="4" t="s">
        <v>34</v>
      </c>
      <c r="U18" s="4">
        <v>-2801</v>
      </c>
      <c r="V18" s="4">
        <v>0</v>
      </c>
      <c r="W18" s="4">
        <v>0</v>
      </c>
      <c r="X18" s="4" t="s">
        <v>39</v>
      </c>
      <c r="Y18" s="4" t="s">
        <v>36</v>
      </c>
    </row>
    <row r="19" s="4" customFormat="1" spans="1:25">
      <c r="A19" s="4" t="s">
        <v>96</v>
      </c>
      <c r="B19" s="4" t="s">
        <v>26</v>
      </c>
      <c r="C19" s="4" t="s">
        <v>27</v>
      </c>
      <c r="D19" s="4" t="s">
        <v>91</v>
      </c>
      <c r="E19" s="4" t="s">
        <v>97</v>
      </c>
      <c r="F19" s="6">
        <v>45074</v>
      </c>
      <c r="G19" s="6">
        <v>45075</v>
      </c>
      <c r="H19" s="4">
        <v>1</v>
      </c>
      <c r="I19" s="4">
        <v>1</v>
      </c>
      <c r="J19" s="4">
        <v>1</v>
      </c>
      <c r="K19" s="4" t="s">
        <v>30</v>
      </c>
      <c r="L19" s="4">
        <v>259.08</v>
      </c>
      <c r="M19" s="4">
        <v>259.08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45073</v>
      </c>
      <c r="S19" s="6">
        <v>45090</v>
      </c>
      <c r="T19" s="4" t="s">
        <v>34</v>
      </c>
      <c r="U19" s="4">
        <v>259.08</v>
      </c>
      <c r="V19" s="4">
        <v>0</v>
      </c>
      <c r="W19" s="4">
        <v>0</v>
      </c>
      <c r="X19" s="4" t="s">
        <v>99</v>
      </c>
      <c r="Y19" s="4" t="s">
        <v>36</v>
      </c>
    </row>
    <row r="20" s="4" customFormat="1" spans="1:25">
      <c r="A20" s="4" t="s">
        <v>100</v>
      </c>
      <c r="B20" s="4" t="s">
        <v>26</v>
      </c>
      <c r="C20" s="4" t="s">
        <v>27</v>
      </c>
      <c r="D20" s="4" t="s">
        <v>101</v>
      </c>
      <c r="E20" s="4" t="s">
        <v>102</v>
      </c>
      <c r="F20" s="6">
        <v>45074</v>
      </c>
      <c r="G20" s="6">
        <v>45075</v>
      </c>
      <c r="H20" s="4">
        <v>2</v>
      </c>
      <c r="I20" s="4">
        <v>1</v>
      </c>
      <c r="J20" s="4">
        <v>2</v>
      </c>
      <c r="K20" s="4" t="s">
        <v>30</v>
      </c>
      <c r="L20" s="4">
        <v>877.8</v>
      </c>
      <c r="M20" s="4">
        <v>877.8</v>
      </c>
      <c r="N20" s="4" t="s">
        <v>103</v>
      </c>
      <c r="O20" s="4" t="s">
        <v>32</v>
      </c>
      <c r="P20" s="4" t="s">
        <v>33</v>
      </c>
      <c r="Q20" s="4">
        <v>0</v>
      </c>
      <c r="R20" s="7">
        <v>45074</v>
      </c>
      <c r="S20" s="6">
        <v>45090</v>
      </c>
      <c r="T20" s="4" t="s">
        <v>34</v>
      </c>
      <c r="U20" s="4">
        <v>877.8</v>
      </c>
      <c r="V20" s="4">
        <v>0</v>
      </c>
      <c r="W20" s="4">
        <v>0</v>
      </c>
      <c r="X20" s="4" t="s">
        <v>36</v>
      </c>
      <c r="Y2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"/>
  <sheetViews>
    <sheetView tabSelected="1" workbookViewId="0">
      <selection activeCell="A29" sqref="A29:D32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104</v>
      </c>
    </row>
    <row r="2" s="4" customFormat="1" spans="1:9">
      <c r="A2" s="5">
        <v>999223798660982</v>
      </c>
      <c r="B2" s="6">
        <v>45073</v>
      </c>
      <c r="C2" s="6">
        <v>45075</v>
      </c>
      <c r="D2" s="4">
        <v>3622</v>
      </c>
      <c r="E2" s="4" t="str">
        <f>VLOOKUP(A2,HOP!A:L,12,0)</f>
        <v>3622.00</v>
      </c>
      <c r="F2" s="4" t="str">
        <f>VLOOKUP(A2,HOP!A:C,3,0)</f>
        <v>3274406</v>
      </c>
      <c r="G2" s="4">
        <f>D2-E2</f>
        <v>0</v>
      </c>
      <c r="H2" s="4" t="str">
        <f>$H$1&amp;F2</f>
        <v>，3274406</v>
      </c>
      <c r="I2" s="4" t="str">
        <f>VLOOKUP(A2,HOP!A:U,21,0)</f>
        <v>直采</v>
      </c>
    </row>
    <row r="3" s="4" customFormat="1" hidden="1" spans="1:9">
      <c r="A3" s="5">
        <v>999223802423630</v>
      </c>
      <c r="B3" s="6">
        <v>45072</v>
      </c>
      <c r="C3" s="6">
        <v>45075</v>
      </c>
      <c r="D3" s="4">
        <v>0</v>
      </c>
      <c r="E3" s="4" t="str">
        <f>VLOOKUP(A3,HOP!A:L,12,0)</f>
        <v>2801.00</v>
      </c>
      <c r="F3" s="4" t="str">
        <f>VLOOKUP(A3,HOP!A:C,3,0)</f>
        <v>3275825</v>
      </c>
      <c r="G3" s="4">
        <f t="shared" ref="G3:G19" si="0">D3-E3</f>
        <v>-2801</v>
      </c>
      <c r="H3" s="4" t="str">
        <f t="shared" ref="H3:H19" si="1">$H$1&amp;F3</f>
        <v>，3275825</v>
      </c>
      <c r="I3" s="4" t="str">
        <f>VLOOKUP(A3,HOP!A:U,21,0)</f>
        <v>直采</v>
      </c>
    </row>
    <row r="4" s="4" customFormat="1" hidden="1" spans="1:10">
      <c r="A4" s="5">
        <v>999223832931546</v>
      </c>
      <c r="B4" s="6">
        <v>45072</v>
      </c>
      <c r="C4" s="6">
        <v>45075</v>
      </c>
      <c r="D4" s="4">
        <v>990</v>
      </c>
      <c r="E4" s="4">
        <v>990</v>
      </c>
      <c r="F4" s="8" t="s">
        <v>105</v>
      </c>
      <c r="G4" s="4">
        <f t="shared" si="0"/>
        <v>0</v>
      </c>
      <c r="H4" s="4" t="str">
        <f t="shared" si="1"/>
        <v>，202304250820180076</v>
      </c>
      <c r="I4" s="4" t="e">
        <f>VLOOKUP(A4,HOP!A:U,21,0)</f>
        <v>#N/A</v>
      </c>
      <c r="J4" s="4">
        <v>4.25</v>
      </c>
    </row>
    <row r="5" s="4" customFormat="1" spans="1:9">
      <c r="A5" s="5">
        <v>999223861539719</v>
      </c>
      <c r="B5" s="6">
        <v>45072</v>
      </c>
      <c r="C5" s="6">
        <v>45075</v>
      </c>
      <c r="D5" s="4">
        <v>2123</v>
      </c>
      <c r="E5" s="4" t="str">
        <f>VLOOKUP(A5,HOP!A:L,12,0)</f>
        <v>2123.00</v>
      </c>
      <c r="F5" s="4" t="str">
        <f>VLOOKUP(A5,HOP!A:C,3,0)</f>
        <v>3293416</v>
      </c>
      <c r="G5" s="4">
        <f t="shared" si="0"/>
        <v>0</v>
      </c>
      <c r="H5" s="4" t="str">
        <f t="shared" si="1"/>
        <v>，3293416</v>
      </c>
      <c r="I5" s="4" t="str">
        <f>VLOOKUP(A5,HOP!A:U,21,0)</f>
        <v>直采</v>
      </c>
    </row>
    <row r="6" s="4" customFormat="1" spans="1:9">
      <c r="A6" s="5">
        <v>999223942363039</v>
      </c>
      <c r="B6" s="6">
        <v>45072</v>
      </c>
      <c r="C6" s="6">
        <v>45075</v>
      </c>
      <c r="D6" s="4">
        <v>2164</v>
      </c>
      <c r="E6" s="4" t="str">
        <f>VLOOKUP(A6,HOP!A:L,12,0)</f>
        <v>2164.00</v>
      </c>
      <c r="F6" s="4" t="str">
        <f>VLOOKUP(A6,HOP!A:C,3,0)</f>
        <v>3309962</v>
      </c>
      <c r="G6" s="4">
        <f t="shared" si="0"/>
        <v>0</v>
      </c>
      <c r="H6" s="4" t="str">
        <f t="shared" si="1"/>
        <v>，3309962</v>
      </c>
      <c r="I6" s="4" t="str">
        <f>VLOOKUP(A6,HOP!A:U,21,0)</f>
        <v>直采</v>
      </c>
    </row>
    <row r="7" s="4" customFormat="1" spans="1:9">
      <c r="A7" s="5">
        <v>999224114799859</v>
      </c>
      <c r="B7" s="6">
        <v>45072</v>
      </c>
      <c r="C7" s="6">
        <v>45075</v>
      </c>
      <c r="D7" s="4">
        <v>2756</v>
      </c>
      <c r="E7" s="4" t="str">
        <f>VLOOKUP(A7,HOP!A:L,12,0)</f>
        <v>2756.00</v>
      </c>
      <c r="F7" s="4" t="str">
        <f>VLOOKUP(A7,HOP!A:C,3,0)</f>
        <v>3360547</v>
      </c>
      <c r="G7" s="4">
        <f t="shared" si="0"/>
        <v>0</v>
      </c>
      <c r="H7" s="4" t="str">
        <f t="shared" si="1"/>
        <v>，3360547</v>
      </c>
      <c r="I7" s="4" t="str">
        <f>VLOOKUP(A7,HOP!A:U,21,0)</f>
        <v>直采</v>
      </c>
    </row>
    <row r="8" s="4" customFormat="1" spans="1:9">
      <c r="A8" s="5">
        <v>999224140850857</v>
      </c>
      <c r="B8" s="6">
        <v>45072</v>
      </c>
      <c r="C8" s="6">
        <v>45075</v>
      </c>
      <c r="D8" s="4">
        <v>2922</v>
      </c>
      <c r="E8" s="4" t="str">
        <f>VLOOKUP(A8,HOP!A:L,12,0)</f>
        <v>2922.00</v>
      </c>
      <c r="F8" s="4" t="str">
        <f>VLOOKUP(A8,HOP!A:C,3,0)</f>
        <v>3370851</v>
      </c>
      <c r="G8" s="4">
        <f t="shared" si="0"/>
        <v>0</v>
      </c>
      <c r="H8" s="4" t="str">
        <f t="shared" si="1"/>
        <v>，3370851</v>
      </c>
      <c r="I8" s="4" t="str">
        <f>VLOOKUP(A8,HOP!A:U,21,0)</f>
        <v>直采</v>
      </c>
    </row>
    <row r="9" s="4" customFormat="1" spans="1:9">
      <c r="A9" s="5">
        <v>999224148566109</v>
      </c>
      <c r="B9" s="6">
        <v>45073</v>
      </c>
      <c r="C9" s="6">
        <v>45075</v>
      </c>
      <c r="D9" s="4">
        <v>1154</v>
      </c>
      <c r="E9" s="4" t="str">
        <f>VLOOKUP(A9,HOP!A:L,12,0)</f>
        <v>1154.00</v>
      </c>
      <c r="F9" s="4" t="str">
        <f>VLOOKUP(A9,HOP!A:C,3,0)</f>
        <v>3372864</v>
      </c>
      <c r="G9" s="4">
        <f t="shared" si="0"/>
        <v>0</v>
      </c>
      <c r="H9" s="4" t="str">
        <f t="shared" si="1"/>
        <v>，3372864</v>
      </c>
      <c r="I9" s="4" t="str">
        <f>VLOOKUP(A9,HOP!A:U,21,0)</f>
        <v>直采</v>
      </c>
    </row>
    <row r="10" s="4" customFormat="1" spans="1:9">
      <c r="A10" s="5">
        <v>999224155132821</v>
      </c>
      <c r="B10" s="6">
        <v>45072</v>
      </c>
      <c r="C10" s="6">
        <v>45075</v>
      </c>
      <c r="D10" s="4">
        <v>2995</v>
      </c>
      <c r="E10" s="4" t="str">
        <f>VLOOKUP(A10,HOP!A:L,12,0)</f>
        <v>2995.00</v>
      </c>
      <c r="F10" s="4" t="str">
        <f>VLOOKUP(A10,HOP!A:C,3,0)</f>
        <v>3375555</v>
      </c>
      <c r="G10" s="4">
        <f t="shared" si="0"/>
        <v>0</v>
      </c>
      <c r="H10" s="4" t="str">
        <f t="shared" si="1"/>
        <v>，3375555</v>
      </c>
      <c r="I10" s="4" t="str">
        <f>VLOOKUP(A10,HOP!A:U,21,0)</f>
        <v>直采</v>
      </c>
    </row>
    <row r="11" s="4" customFormat="1" spans="1:9">
      <c r="A11" s="5">
        <v>999224163533320</v>
      </c>
      <c r="B11" s="6">
        <v>45071</v>
      </c>
      <c r="C11" s="6">
        <v>45075</v>
      </c>
      <c r="D11" s="4">
        <v>2371</v>
      </c>
      <c r="E11" s="4" t="str">
        <f>VLOOKUP(A11,HOP!A:L,12,0)</f>
        <v>2371.00</v>
      </c>
      <c r="F11" s="4" t="str">
        <f>VLOOKUP(A11,HOP!A:C,3,0)</f>
        <v>3378586</v>
      </c>
      <c r="G11" s="4">
        <f t="shared" si="0"/>
        <v>0</v>
      </c>
      <c r="H11" s="4" t="str">
        <f t="shared" si="1"/>
        <v>，3378586</v>
      </c>
      <c r="I11" s="4" t="str">
        <f>VLOOKUP(A11,HOP!A:U,21,0)</f>
        <v>直采</v>
      </c>
    </row>
    <row r="12" s="4" customFormat="1" spans="1:9">
      <c r="A12" s="5">
        <v>999224286728786</v>
      </c>
      <c r="B12" s="6">
        <v>45072</v>
      </c>
      <c r="C12" s="6">
        <v>45075</v>
      </c>
      <c r="D12" s="4">
        <v>3151</v>
      </c>
      <c r="E12" s="4" t="str">
        <f>VLOOKUP(A12,HOP!A:L,12,0)</f>
        <v>3151.00</v>
      </c>
      <c r="F12" s="4" t="str">
        <f>VLOOKUP(A12,HOP!A:C,3,0)</f>
        <v>3393648</v>
      </c>
      <c r="G12" s="4">
        <f t="shared" si="0"/>
        <v>0</v>
      </c>
      <c r="H12" s="4" t="str">
        <f t="shared" si="1"/>
        <v>，3393648</v>
      </c>
      <c r="I12" s="4" t="str">
        <f>VLOOKUP(A12,HOP!A:U,21,0)</f>
        <v>直采</v>
      </c>
    </row>
    <row r="13" s="4" customFormat="1" spans="1:9">
      <c r="A13" s="5">
        <v>999224299951434</v>
      </c>
      <c r="B13" s="6">
        <v>45071</v>
      </c>
      <c r="C13" s="6">
        <v>45075</v>
      </c>
      <c r="D13" s="4">
        <v>2830</v>
      </c>
      <c r="E13" s="4" t="str">
        <f>VLOOKUP(A13,HOP!A:L,12,0)</f>
        <v>2830.00</v>
      </c>
      <c r="F13" s="4" t="str">
        <f>VLOOKUP(A13,HOP!A:C,3,0)</f>
        <v>3396262</v>
      </c>
      <c r="G13" s="4">
        <f t="shared" si="0"/>
        <v>0</v>
      </c>
      <c r="H13" s="4" t="str">
        <f t="shared" si="1"/>
        <v>，3396262</v>
      </c>
      <c r="I13" s="4" t="str">
        <f>VLOOKUP(A13,HOP!A:U,21,0)</f>
        <v>直采</v>
      </c>
    </row>
    <row r="14" s="4" customFormat="1" spans="1:9">
      <c r="A14" s="5">
        <v>999224300816470</v>
      </c>
      <c r="B14" s="6">
        <v>45073</v>
      </c>
      <c r="C14" s="6">
        <v>45075</v>
      </c>
      <c r="D14" s="4">
        <v>1705</v>
      </c>
      <c r="E14" s="4" t="str">
        <f>VLOOKUP(A14,HOP!A:L,12,0)</f>
        <v>1705.00</v>
      </c>
      <c r="F14" s="4" t="str">
        <f>VLOOKUP(A14,HOP!A:C,3,0)</f>
        <v>3396334</v>
      </c>
      <c r="G14" s="4">
        <f t="shared" si="0"/>
        <v>0</v>
      </c>
      <c r="H14" s="4" t="str">
        <f t="shared" si="1"/>
        <v>，3396334</v>
      </c>
      <c r="I14" s="4" t="str">
        <f>VLOOKUP(A14,HOP!A:U,21,0)</f>
        <v>直采</v>
      </c>
    </row>
    <row r="15" s="4" customFormat="1" spans="1:9">
      <c r="A15" s="5">
        <v>999224302025855</v>
      </c>
      <c r="B15" s="6">
        <v>45073</v>
      </c>
      <c r="C15" s="6">
        <v>45075</v>
      </c>
      <c r="D15" s="4">
        <v>2059</v>
      </c>
      <c r="E15" s="4" t="str">
        <f>VLOOKUP(A15,HOP!A:L,12,0)</f>
        <v>2059.00</v>
      </c>
      <c r="F15" s="4" t="str">
        <f>VLOOKUP(A15,HOP!A:C,3,0)</f>
        <v>3396611</v>
      </c>
      <c r="G15" s="4">
        <f t="shared" si="0"/>
        <v>0</v>
      </c>
      <c r="H15" s="4" t="str">
        <f t="shared" si="1"/>
        <v>，3396611</v>
      </c>
      <c r="I15" s="4" t="str">
        <f>VLOOKUP(A15,HOP!A:U,21,0)</f>
        <v>直采</v>
      </c>
    </row>
    <row r="16" s="4" customFormat="1" spans="1:9">
      <c r="A16" s="5">
        <v>999224303158609</v>
      </c>
      <c r="B16" s="6">
        <v>45073</v>
      </c>
      <c r="C16" s="6">
        <v>45075</v>
      </c>
      <c r="D16" s="4">
        <v>1705</v>
      </c>
      <c r="E16" s="4" t="str">
        <f>VLOOKUP(A16,HOP!A:L,12,0)</f>
        <v>1705.00</v>
      </c>
      <c r="F16" s="4" t="str">
        <f>VLOOKUP(A16,HOP!A:C,3,0)</f>
        <v>3396952</v>
      </c>
      <c r="G16" s="4">
        <f t="shared" si="0"/>
        <v>0</v>
      </c>
      <c r="H16" s="4" t="str">
        <f t="shared" si="1"/>
        <v>，3396952</v>
      </c>
      <c r="I16" s="4" t="str">
        <f>VLOOKUP(A16,HOP!A:U,21,0)</f>
        <v>直采</v>
      </c>
    </row>
    <row r="17" s="4" customFormat="1" spans="1:9">
      <c r="A17" s="5">
        <v>999224312006272</v>
      </c>
      <c r="B17" s="6">
        <v>45069</v>
      </c>
      <c r="C17" s="6">
        <v>45075</v>
      </c>
      <c r="D17" s="4">
        <v>1891.08</v>
      </c>
      <c r="E17" s="4" t="str">
        <f>VLOOKUP(A17,HOP!A:L,12,0)</f>
        <v>1891.08</v>
      </c>
      <c r="F17" s="4" t="str">
        <f>VLOOKUP(A17,HOP!A:C,3,0)</f>
        <v>3399284</v>
      </c>
      <c r="G17" s="4">
        <f t="shared" si="0"/>
        <v>0</v>
      </c>
      <c r="H17" s="4" t="str">
        <f t="shared" si="1"/>
        <v>，3399284</v>
      </c>
      <c r="I17" s="4" t="str">
        <f>VLOOKUP(A17,HOP!A:U,21,0)</f>
        <v>直采</v>
      </c>
    </row>
    <row r="18" s="4" customFormat="1" spans="1:9">
      <c r="A18" s="5">
        <v>999224442987465</v>
      </c>
      <c r="B18" s="6">
        <v>45074</v>
      </c>
      <c r="C18" s="6">
        <v>45075</v>
      </c>
      <c r="D18" s="4">
        <v>259.08</v>
      </c>
      <c r="E18" s="4" t="str">
        <f>VLOOKUP(A18,HOP!A:L,12,0)</f>
        <v>259.08</v>
      </c>
      <c r="F18" s="4" t="str">
        <f>VLOOKUP(A18,HOP!A:C,3,0)</f>
        <v>3428355</v>
      </c>
      <c r="G18" s="4">
        <f t="shared" si="0"/>
        <v>0</v>
      </c>
      <c r="H18" s="4" t="str">
        <f t="shared" si="1"/>
        <v>，3428355</v>
      </c>
      <c r="I18" s="4" t="str">
        <f>VLOOKUP(A18,HOP!A:U,21,0)</f>
        <v>直采</v>
      </c>
    </row>
    <row r="19" s="4" customFormat="1" hidden="1" spans="1:10">
      <c r="A19" s="5">
        <v>999224449355353</v>
      </c>
      <c r="B19" s="6">
        <v>45074</v>
      </c>
      <c r="C19" s="6">
        <v>45075</v>
      </c>
      <c r="D19" s="4">
        <v>877.8</v>
      </c>
      <c r="E19" s="4">
        <v>877.8</v>
      </c>
      <c r="F19" s="8" t="s">
        <v>106</v>
      </c>
      <c r="G19" s="4">
        <f t="shared" si="0"/>
        <v>0</v>
      </c>
      <c r="H19" s="4" t="str">
        <f t="shared" si="1"/>
        <v>，202305280921540076</v>
      </c>
      <c r="I19" s="4" t="e">
        <f>VLOOKUP(A19,HOP!A:U,21,0)</f>
        <v>#N/A</v>
      </c>
      <c r="J19" s="4">
        <v>5.28</v>
      </c>
    </row>
    <row r="21" spans="4:4">
      <c r="D21" s="4">
        <f>SUM(D2:D20)</f>
        <v>35574.96</v>
      </c>
    </row>
    <row r="29" spans="1:4">
      <c r="A29" s="4" t="s">
        <v>107</v>
      </c>
      <c r="C29" s="4">
        <v>33707.16</v>
      </c>
      <c r="D29" s="4">
        <v>36882.93</v>
      </c>
    </row>
    <row r="30" spans="1:4">
      <c r="A30" s="4" t="s">
        <v>108</v>
      </c>
      <c r="C30" s="4">
        <v>1867.8</v>
      </c>
      <c r="D30" s="4">
        <v>2043.78</v>
      </c>
    </row>
    <row r="31" spans="1:4">
      <c r="A31" s="4" t="s">
        <v>109</v>
      </c>
      <c r="C31" s="4">
        <f>SUBTOTAL(9,C29:C30)</f>
        <v>35574.96</v>
      </c>
      <c r="D31" s="4">
        <f>SUBTOTAL(9,D29:D30)</f>
        <v>38926.71</v>
      </c>
    </row>
    <row r="32" spans="1:1">
      <c r="A32" s="4" t="s">
        <v>110</v>
      </c>
    </row>
  </sheetData>
  <autoFilter ref="A1:XFD21">
    <filterColumn colId="3">
      <filters blank="1">
        <filter val="990"/>
        <filter val="3151"/>
        <filter val="1154"/>
        <filter val="2995"/>
        <filter val="2756"/>
        <filter val="1891.08"/>
        <filter val="2059"/>
        <filter val="2922"/>
        <filter val="3622"/>
        <filter val="2123"/>
        <filter val="2164"/>
        <filter val="877.8"/>
        <filter val="2830"/>
        <filter val="2371"/>
        <filter val="35574.96"/>
        <filter val="1705"/>
        <filter val="259.08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111</v>
      </c>
      <c r="B1" s="2" t="s">
        <v>112</v>
      </c>
      <c r="C1" s="2" t="s">
        <v>113</v>
      </c>
      <c r="D1" s="2" t="s">
        <v>114</v>
      </c>
      <c r="E1" s="2" t="s">
        <v>13</v>
      </c>
      <c r="F1" s="2" t="s">
        <v>5</v>
      </c>
      <c r="G1" s="2" t="s">
        <v>6</v>
      </c>
      <c r="H1" s="2" t="s">
        <v>115</v>
      </c>
      <c r="I1" s="2" t="s">
        <v>116</v>
      </c>
      <c r="J1" s="2" t="s">
        <v>117</v>
      </c>
      <c r="K1" s="2" t="s">
        <v>118</v>
      </c>
      <c r="L1" s="2" t="s">
        <v>119</v>
      </c>
      <c r="M1" s="2" t="s">
        <v>120</v>
      </c>
      <c r="N1" s="2" t="s">
        <v>121</v>
      </c>
      <c r="O1" s="2" t="s">
        <v>122</v>
      </c>
      <c r="P1" s="2" t="s">
        <v>123</v>
      </c>
      <c r="Q1" s="2" t="s">
        <v>124</v>
      </c>
      <c r="R1" s="2" t="s">
        <v>125</v>
      </c>
      <c r="S1" s="2" t="s">
        <v>126</v>
      </c>
      <c r="T1" s="2" t="s">
        <v>127</v>
      </c>
      <c r="U1" s="2" t="s">
        <v>128</v>
      </c>
      <c r="V1" s="2" t="s">
        <v>129</v>
      </c>
    </row>
    <row r="2" s="1" customFormat="1" spans="1:22">
      <c r="A2" s="3">
        <v>999224442987465</v>
      </c>
      <c r="B2" s="1" t="s">
        <v>130</v>
      </c>
      <c r="C2" s="1" t="s">
        <v>131</v>
      </c>
      <c r="D2" s="1" t="s">
        <v>132</v>
      </c>
      <c r="E2" s="1" t="s">
        <v>133</v>
      </c>
      <c r="F2" s="1" t="s">
        <v>134</v>
      </c>
      <c r="G2" s="1" t="s">
        <v>135</v>
      </c>
      <c r="H2" s="1" t="s">
        <v>136</v>
      </c>
      <c r="I2" s="1" t="s">
        <v>137</v>
      </c>
      <c r="J2" s="1" t="s">
        <v>138</v>
      </c>
      <c r="K2" s="1" t="s">
        <v>137</v>
      </c>
      <c r="L2" s="1" t="s">
        <v>137</v>
      </c>
      <c r="M2" s="1" t="s">
        <v>139</v>
      </c>
      <c r="N2" s="1" t="s">
        <v>139</v>
      </c>
      <c r="O2" s="1" t="s">
        <v>140</v>
      </c>
      <c r="P2" s="1" t="s">
        <v>141</v>
      </c>
      <c r="Q2" s="1" t="s">
        <v>142</v>
      </c>
      <c r="R2" s="1" t="s">
        <v>143</v>
      </c>
      <c r="S2" s="1" t="s">
        <v>144</v>
      </c>
      <c r="T2" s="1" t="s">
        <v>145</v>
      </c>
      <c r="U2" s="1" t="s">
        <v>146</v>
      </c>
      <c r="V2" s="1" t="s">
        <v>147</v>
      </c>
    </row>
    <row r="3" s="1" customFormat="1" spans="1:22">
      <c r="A3" s="3">
        <v>999224312006272</v>
      </c>
      <c r="B3" s="1" t="s">
        <v>148</v>
      </c>
      <c r="C3" s="1" t="s">
        <v>149</v>
      </c>
      <c r="D3" s="1" t="s">
        <v>132</v>
      </c>
      <c r="E3" s="1" t="s">
        <v>150</v>
      </c>
      <c r="F3" s="1" t="s">
        <v>151</v>
      </c>
      <c r="G3" s="1" t="s">
        <v>135</v>
      </c>
      <c r="H3" s="1" t="s">
        <v>136</v>
      </c>
      <c r="I3" s="1" t="s">
        <v>152</v>
      </c>
      <c r="J3" s="1" t="s">
        <v>138</v>
      </c>
      <c r="K3" s="1" t="s">
        <v>152</v>
      </c>
      <c r="L3" s="1" t="s">
        <v>152</v>
      </c>
      <c r="M3" s="1" t="s">
        <v>139</v>
      </c>
      <c r="N3" s="1" t="s">
        <v>139</v>
      </c>
      <c r="O3" s="1" t="s">
        <v>140</v>
      </c>
      <c r="P3" s="1" t="s">
        <v>141</v>
      </c>
      <c r="Q3" s="1" t="s">
        <v>142</v>
      </c>
      <c r="R3" s="1" t="s">
        <v>153</v>
      </c>
      <c r="S3" s="1" t="s">
        <v>144</v>
      </c>
      <c r="T3" s="1" t="s">
        <v>145</v>
      </c>
      <c r="U3" s="1" t="s">
        <v>146</v>
      </c>
      <c r="V3" s="1" t="s">
        <v>147</v>
      </c>
    </row>
    <row r="4" s="1" customFormat="1" spans="1:22">
      <c r="A4" s="3">
        <v>999224303158609</v>
      </c>
      <c r="B4" s="1" t="s">
        <v>154</v>
      </c>
      <c r="C4" s="1" t="s">
        <v>155</v>
      </c>
      <c r="D4" s="1" t="s">
        <v>156</v>
      </c>
      <c r="E4" s="1" t="s">
        <v>157</v>
      </c>
      <c r="F4" s="1" t="s">
        <v>130</v>
      </c>
      <c r="G4" s="1" t="s">
        <v>135</v>
      </c>
      <c r="H4" s="1" t="s">
        <v>136</v>
      </c>
      <c r="I4" s="1" t="s">
        <v>158</v>
      </c>
      <c r="J4" s="1" t="s">
        <v>138</v>
      </c>
      <c r="K4" s="1" t="s">
        <v>158</v>
      </c>
      <c r="L4" s="1" t="s">
        <v>158</v>
      </c>
      <c r="M4" s="1" t="s">
        <v>139</v>
      </c>
      <c r="N4" s="1" t="s">
        <v>139</v>
      </c>
      <c r="O4" s="1" t="s">
        <v>140</v>
      </c>
      <c r="P4" s="1" t="s">
        <v>141</v>
      </c>
      <c r="Q4" s="1" t="s">
        <v>142</v>
      </c>
      <c r="R4" s="1" t="s">
        <v>159</v>
      </c>
      <c r="S4" s="1" t="s">
        <v>144</v>
      </c>
      <c r="T4" s="1" t="s">
        <v>145</v>
      </c>
      <c r="U4" s="1" t="s">
        <v>146</v>
      </c>
      <c r="V4" s="1" t="s">
        <v>147</v>
      </c>
    </row>
    <row r="5" s="1" customFormat="1" spans="1:22">
      <c r="A5" s="3">
        <v>999224302025855</v>
      </c>
      <c r="B5" s="1" t="s">
        <v>154</v>
      </c>
      <c r="C5" s="1" t="s">
        <v>160</v>
      </c>
      <c r="D5" s="1" t="s">
        <v>161</v>
      </c>
      <c r="E5" s="1" t="s">
        <v>162</v>
      </c>
      <c r="F5" s="1" t="s">
        <v>130</v>
      </c>
      <c r="G5" s="1" t="s">
        <v>135</v>
      </c>
      <c r="H5" s="1" t="s">
        <v>136</v>
      </c>
      <c r="I5" s="1" t="s">
        <v>163</v>
      </c>
      <c r="J5" s="1" t="s">
        <v>138</v>
      </c>
      <c r="K5" s="1" t="s">
        <v>163</v>
      </c>
      <c r="L5" s="1" t="s">
        <v>163</v>
      </c>
      <c r="M5" s="1" t="s">
        <v>139</v>
      </c>
      <c r="N5" s="1" t="s">
        <v>139</v>
      </c>
      <c r="O5" s="1" t="s">
        <v>140</v>
      </c>
      <c r="P5" s="1" t="s">
        <v>141</v>
      </c>
      <c r="Q5" s="1" t="s">
        <v>142</v>
      </c>
      <c r="R5" s="1" t="s">
        <v>164</v>
      </c>
      <c r="S5" s="1" t="s">
        <v>144</v>
      </c>
      <c r="T5" s="1" t="s">
        <v>145</v>
      </c>
      <c r="U5" s="1" t="s">
        <v>146</v>
      </c>
      <c r="V5" s="1" t="s">
        <v>147</v>
      </c>
    </row>
    <row r="6" s="1" customFormat="1" spans="1:22">
      <c r="A6" s="3">
        <v>999224300816470</v>
      </c>
      <c r="B6" s="1" t="s">
        <v>154</v>
      </c>
      <c r="C6" s="1" t="s">
        <v>165</v>
      </c>
      <c r="D6" s="1" t="s">
        <v>156</v>
      </c>
      <c r="E6" s="1" t="s">
        <v>166</v>
      </c>
      <c r="F6" s="1" t="s">
        <v>130</v>
      </c>
      <c r="G6" s="1" t="s">
        <v>135</v>
      </c>
      <c r="H6" s="1" t="s">
        <v>136</v>
      </c>
      <c r="I6" s="1" t="s">
        <v>158</v>
      </c>
      <c r="J6" s="1" t="s">
        <v>138</v>
      </c>
      <c r="K6" s="1" t="s">
        <v>158</v>
      </c>
      <c r="L6" s="1" t="s">
        <v>158</v>
      </c>
      <c r="M6" s="1" t="s">
        <v>139</v>
      </c>
      <c r="N6" s="1" t="s">
        <v>139</v>
      </c>
      <c r="O6" s="1" t="s">
        <v>140</v>
      </c>
      <c r="P6" s="1" t="s">
        <v>141</v>
      </c>
      <c r="Q6" s="1" t="s">
        <v>142</v>
      </c>
      <c r="R6" s="1" t="s">
        <v>167</v>
      </c>
      <c r="S6" s="1" t="s">
        <v>144</v>
      </c>
      <c r="T6" s="1" t="s">
        <v>145</v>
      </c>
      <c r="U6" s="1" t="s">
        <v>146</v>
      </c>
      <c r="V6" s="1" t="s">
        <v>147</v>
      </c>
    </row>
    <row r="7" s="1" customFormat="1" spans="1:22">
      <c r="A7" s="3">
        <v>999224299951434</v>
      </c>
      <c r="B7" s="1" t="s">
        <v>154</v>
      </c>
      <c r="C7" s="1" t="s">
        <v>168</v>
      </c>
      <c r="D7" s="1" t="s">
        <v>169</v>
      </c>
      <c r="E7" s="1" t="s">
        <v>170</v>
      </c>
      <c r="F7" s="1" t="s">
        <v>171</v>
      </c>
      <c r="G7" s="1" t="s">
        <v>135</v>
      </c>
      <c r="H7" s="1" t="s">
        <v>136</v>
      </c>
      <c r="I7" s="1" t="s">
        <v>172</v>
      </c>
      <c r="J7" s="1" t="s">
        <v>138</v>
      </c>
      <c r="K7" s="1" t="s">
        <v>172</v>
      </c>
      <c r="L7" s="1" t="s">
        <v>172</v>
      </c>
      <c r="M7" s="1" t="s">
        <v>139</v>
      </c>
      <c r="N7" s="1" t="s">
        <v>139</v>
      </c>
      <c r="O7" s="1" t="s">
        <v>140</v>
      </c>
      <c r="P7" s="1" t="s">
        <v>141</v>
      </c>
      <c r="Q7" s="1" t="s">
        <v>142</v>
      </c>
      <c r="R7" s="1" t="s">
        <v>173</v>
      </c>
      <c r="S7" s="1" t="s">
        <v>144</v>
      </c>
      <c r="T7" s="1" t="s">
        <v>145</v>
      </c>
      <c r="U7" s="1" t="s">
        <v>146</v>
      </c>
      <c r="V7" s="1" t="s">
        <v>147</v>
      </c>
    </row>
    <row r="8" s="1" customFormat="1" spans="1:22">
      <c r="A8" s="3">
        <v>999224286728786</v>
      </c>
      <c r="B8" s="1" t="s">
        <v>154</v>
      </c>
      <c r="C8" s="1" t="s">
        <v>174</v>
      </c>
      <c r="D8" s="1" t="s">
        <v>161</v>
      </c>
      <c r="E8" s="1" t="s">
        <v>175</v>
      </c>
      <c r="F8" s="1" t="s">
        <v>176</v>
      </c>
      <c r="G8" s="1" t="s">
        <v>135</v>
      </c>
      <c r="H8" s="1" t="s">
        <v>136</v>
      </c>
      <c r="I8" s="1" t="s">
        <v>177</v>
      </c>
      <c r="J8" s="1" t="s">
        <v>138</v>
      </c>
      <c r="K8" s="1" t="s">
        <v>177</v>
      </c>
      <c r="L8" s="1" t="s">
        <v>177</v>
      </c>
      <c r="M8" s="1" t="s">
        <v>139</v>
      </c>
      <c r="N8" s="1" t="s">
        <v>139</v>
      </c>
      <c r="O8" s="1" t="s">
        <v>140</v>
      </c>
      <c r="P8" s="1" t="s">
        <v>141</v>
      </c>
      <c r="Q8" s="1" t="s">
        <v>142</v>
      </c>
      <c r="R8" s="1" t="s">
        <v>178</v>
      </c>
      <c r="S8" s="1" t="s">
        <v>144</v>
      </c>
      <c r="T8" s="1" t="s">
        <v>145</v>
      </c>
      <c r="U8" s="1" t="s">
        <v>146</v>
      </c>
      <c r="V8" s="1" t="s">
        <v>147</v>
      </c>
    </row>
    <row r="9" s="1" customFormat="1" spans="1:22">
      <c r="A9" s="3">
        <v>999224163533320</v>
      </c>
      <c r="B9" s="1" t="s">
        <v>179</v>
      </c>
      <c r="C9" s="1" t="s">
        <v>180</v>
      </c>
      <c r="D9" s="1" t="s">
        <v>181</v>
      </c>
      <c r="E9" s="1" t="s">
        <v>182</v>
      </c>
      <c r="F9" s="1" t="s">
        <v>171</v>
      </c>
      <c r="G9" s="1" t="s">
        <v>135</v>
      </c>
      <c r="H9" s="1" t="s">
        <v>136</v>
      </c>
      <c r="I9" s="1" t="s">
        <v>183</v>
      </c>
      <c r="J9" s="1" t="s">
        <v>138</v>
      </c>
      <c r="K9" s="1" t="s">
        <v>183</v>
      </c>
      <c r="L9" s="1" t="s">
        <v>183</v>
      </c>
      <c r="M9" s="1" t="s">
        <v>139</v>
      </c>
      <c r="N9" s="1" t="s">
        <v>139</v>
      </c>
      <c r="O9" s="1" t="s">
        <v>140</v>
      </c>
      <c r="P9" s="1" t="s">
        <v>141</v>
      </c>
      <c r="Q9" s="1" t="s">
        <v>142</v>
      </c>
      <c r="R9" s="1" t="s">
        <v>184</v>
      </c>
      <c r="S9" s="1" t="s">
        <v>144</v>
      </c>
      <c r="T9" s="1" t="s">
        <v>145</v>
      </c>
      <c r="U9" s="1" t="s">
        <v>146</v>
      </c>
      <c r="V9" s="1" t="s">
        <v>147</v>
      </c>
    </row>
    <row r="10" s="1" customFormat="1" spans="1:22">
      <c r="A10" s="3">
        <v>999224155132821</v>
      </c>
      <c r="B10" s="1" t="s">
        <v>179</v>
      </c>
      <c r="C10" s="1" t="s">
        <v>185</v>
      </c>
      <c r="D10" s="1" t="s">
        <v>161</v>
      </c>
      <c r="E10" s="1" t="s">
        <v>186</v>
      </c>
      <c r="F10" s="1" t="s">
        <v>176</v>
      </c>
      <c r="G10" s="1" t="s">
        <v>135</v>
      </c>
      <c r="H10" s="1" t="s">
        <v>136</v>
      </c>
      <c r="I10" s="1" t="s">
        <v>187</v>
      </c>
      <c r="J10" s="1" t="s">
        <v>138</v>
      </c>
      <c r="K10" s="1" t="s">
        <v>187</v>
      </c>
      <c r="L10" s="1" t="s">
        <v>187</v>
      </c>
      <c r="M10" s="1" t="s">
        <v>139</v>
      </c>
      <c r="N10" s="1" t="s">
        <v>139</v>
      </c>
      <c r="O10" s="1" t="s">
        <v>140</v>
      </c>
      <c r="P10" s="1" t="s">
        <v>141</v>
      </c>
      <c r="Q10" s="1" t="s">
        <v>142</v>
      </c>
      <c r="R10" s="1" t="s">
        <v>188</v>
      </c>
      <c r="S10" s="1" t="s">
        <v>144</v>
      </c>
      <c r="T10" s="1" t="s">
        <v>145</v>
      </c>
      <c r="U10" s="1" t="s">
        <v>146</v>
      </c>
      <c r="V10" s="1" t="s">
        <v>147</v>
      </c>
    </row>
    <row r="11" s="1" customFormat="1" spans="1:22">
      <c r="A11" s="3">
        <v>999224148566109</v>
      </c>
      <c r="B11" s="1" t="s">
        <v>189</v>
      </c>
      <c r="C11" s="1" t="s">
        <v>190</v>
      </c>
      <c r="D11" s="1" t="s">
        <v>181</v>
      </c>
      <c r="E11" s="1" t="s">
        <v>191</v>
      </c>
      <c r="F11" s="1" t="s">
        <v>130</v>
      </c>
      <c r="G11" s="1" t="s">
        <v>135</v>
      </c>
      <c r="H11" s="1" t="s">
        <v>136</v>
      </c>
      <c r="I11" s="1" t="s">
        <v>192</v>
      </c>
      <c r="J11" s="1" t="s">
        <v>138</v>
      </c>
      <c r="K11" s="1" t="s">
        <v>192</v>
      </c>
      <c r="L11" s="1" t="s">
        <v>192</v>
      </c>
      <c r="M11" s="1" t="s">
        <v>139</v>
      </c>
      <c r="N11" s="1" t="s">
        <v>139</v>
      </c>
      <c r="O11" s="1" t="s">
        <v>140</v>
      </c>
      <c r="P11" s="1" t="s">
        <v>141</v>
      </c>
      <c r="Q11" s="1" t="s">
        <v>142</v>
      </c>
      <c r="R11" s="1" t="s">
        <v>193</v>
      </c>
      <c r="S11" s="1" t="s">
        <v>144</v>
      </c>
      <c r="T11" s="1" t="s">
        <v>145</v>
      </c>
      <c r="U11" s="1" t="s">
        <v>146</v>
      </c>
      <c r="V11" s="1" t="s">
        <v>147</v>
      </c>
    </row>
    <row r="12" s="1" customFormat="1" spans="1:22">
      <c r="A12" s="3">
        <v>999224140850857</v>
      </c>
      <c r="B12" s="1" t="s">
        <v>189</v>
      </c>
      <c r="C12" s="1" t="s">
        <v>194</v>
      </c>
      <c r="D12" s="1" t="s">
        <v>156</v>
      </c>
      <c r="E12" s="1" t="s">
        <v>195</v>
      </c>
      <c r="F12" s="1" t="s">
        <v>176</v>
      </c>
      <c r="G12" s="1" t="s">
        <v>135</v>
      </c>
      <c r="H12" s="1" t="s">
        <v>136</v>
      </c>
      <c r="I12" s="1" t="s">
        <v>196</v>
      </c>
      <c r="J12" s="1" t="s">
        <v>138</v>
      </c>
      <c r="K12" s="1" t="s">
        <v>196</v>
      </c>
      <c r="L12" s="1" t="s">
        <v>196</v>
      </c>
      <c r="M12" s="1" t="s">
        <v>139</v>
      </c>
      <c r="N12" s="1" t="s">
        <v>139</v>
      </c>
      <c r="O12" s="1" t="s">
        <v>140</v>
      </c>
      <c r="P12" s="1" t="s">
        <v>141</v>
      </c>
      <c r="Q12" s="1" t="s">
        <v>142</v>
      </c>
      <c r="R12" s="1" t="s">
        <v>197</v>
      </c>
      <c r="S12" s="1" t="s">
        <v>144</v>
      </c>
      <c r="T12" s="1" t="s">
        <v>145</v>
      </c>
      <c r="U12" s="1" t="s">
        <v>146</v>
      </c>
      <c r="V12" s="1" t="s">
        <v>147</v>
      </c>
    </row>
    <row r="13" s="1" customFormat="1" spans="1:22">
      <c r="A13" s="3">
        <v>999224114799859</v>
      </c>
      <c r="B13" s="1" t="s">
        <v>198</v>
      </c>
      <c r="C13" s="1" t="s">
        <v>199</v>
      </c>
      <c r="D13" s="1" t="s">
        <v>156</v>
      </c>
      <c r="E13" s="1" t="s">
        <v>200</v>
      </c>
      <c r="F13" s="1" t="s">
        <v>176</v>
      </c>
      <c r="G13" s="1" t="s">
        <v>135</v>
      </c>
      <c r="H13" s="1" t="s">
        <v>136</v>
      </c>
      <c r="I13" s="1" t="s">
        <v>201</v>
      </c>
      <c r="J13" s="1" t="s">
        <v>138</v>
      </c>
      <c r="K13" s="1" t="s">
        <v>201</v>
      </c>
      <c r="L13" s="1" t="s">
        <v>201</v>
      </c>
      <c r="M13" s="1" t="s">
        <v>139</v>
      </c>
      <c r="N13" s="1" t="s">
        <v>139</v>
      </c>
      <c r="O13" s="1" t="s">
        <v>140</v>
      </c>
      <c r="P13" s="1" t="s">
        <v>141</v>
      </c>
      <c r="Q13" s="1" t="s">
        <v>142</v>
      </c>
      <c r="R13" s="1" t="s">
        <v>202</v>
      </c>
      <c r="S13" s="1" t="s">
        <v>144</v>
      </c>
      <c r="T13" s="1" t="s">
        <v>145</v>
      </c>
      <c r="U13" s="1" t="s">
        <v>146</v>
      </c>
      <c r="V13" s="1" t="s">
        <v>147</v>
      </c>
    </row>
    <row r="14" s="1" customFormat="1" spans="1:22">
      <c r="A14" s="3">
        <v>999223942363039</v>
      </c>
      <c r="B14" s="1" t="s">
        <v>203</v>
      </c>
      <c r="C14" s="1" t="s">
        <v>204</v>
      </c>
      <c r="D14" s="1" t="s">
        <v>205</v>
      </c>
      <c r="E14" s="1" t="s">
        <v>206</v>
      </c>
      <c r="F14" s="1" t="s">
        <v>176</v>
      </c>
      <c r="G14" s="1" t="s">
        <v>135</v>
      </c>
      <c r="H14" s="1" t="s">
        <v>136</v>
      </c>
      <c r="I14" s="1" t="s">
        <v>207</v>
      </c>
      <c r="J14" s="1" t="s">
        <v>138</v>
      </c>
      <c r="K14" s="1" t="s">
        <v>207</v>
      </c>
      <c r="L14" s="1" t="s">
        <v>207</v>
      </c>
      <c r="M14" s="1" t="s">
        <v>139</v>
      </c>
      <c r="N14" s="1" t="s">
        <v>139</v>
      </c>
      <c r="O14" s="1" t="s">
        <v>140</v>
      </c>
      <c r="P14" s="1" t="s">
        <v>141</v>
      </c>
      <c r="Q14" s="1" t="s">
        <v>142</v>
      </c>
      <c r="R14" s="1" t="s">
        <v>208</v>
      </c>
      <c r="S14" s="1" t="s">
        <v>144</v>
      </c>
      <c r="T14" s="1" t="s">
        <v>145</v>
      </c>
      <c r="U14" s="1" t="s">
        <v>146</v>
      </c>
      <c r="V14" s="1" t="s">
        <v>147</v>
      </c>
    </row>
    <row r="15" s="1" customFormat="1" spans="1:22">
      <c r="A15" s="3">
        <v>999223861539719</v>
      </c>
      <c r="B15" s="1" t="s">
        <v>209</v>
      </c>
      <c r="C15" s="1" t="s">
        <v>210</v>
      </c>
      <c r="D15" s="1" t="s">
        <v>169</v>
      </c>
      <c r="E15" s="1" t="s">
        <v>211</v>
      </c>
      <c r="F15" s="1" t="s">
        <v>176</v>
      </c>
      <c r="G15" s="1" t="s">
        <v>135</v>
      </c>
      <c r="H15" s="1" t="s">
        <v>136</v>
      </c>
      <c r="I15" s="1" t="s">
        <v>212</v>
      </c>
      <c r="J15" s="1" t="s">
        <v>138</v>
      </c>
      <c r="K15" s="1" t="s">
        <v>212</v>
      </c>
      <c r="L15" s="1" t="s">
        <v>212</v>
      </c>
      <c r="M15" s="1" t="s">
        <v>139</v>
      </c>
      <c r="N15" s="1" t="s">
        <v>139</v>
      </c>
      <c r="O15" s="1" t="s">
        <v>140</v>
      </c>
      <c r="P15" s="1" t="s">
        <v>141</v>
      </c>
      <c r="Q15" s="1" t="s">
        <v>142</v>
      </c>
      <c r="R15" s="1" t="s">
        <v>213</v>
      </c>
      <c r="S15" s="1" t="s">
        <v>144</v>
      </c>
      <c r="T15" s="1" t="s">
        <v>145</v>
      </c>
      <c r="U15" s="1" t="s">
        <v>146</v>
      </c>
      <c r="V15" s="1" t="s">
        <v>147</v>
      </c>
    </row>
    <row r="16" s="1" customFormat="1" spans="1:22">
      <c r="A16" s="3">
        <v>999223802423630</v>
      </c>
      <c r="B16" s="1" t="s">
        <v>214</v>
      </c>
      <c r="C16" s="1" t="s">
        <v>215</v>
      </c>
      <c r="D16" s="1" t="s">
        <v>156</v>
      </c>
      <c r="E16" s="1" t="s">
        <v>216</v>
      </c>
      <c r="F16" s="1" t="s">
        <v>176</v>
      </c>
      <c r="G16" s="1" t="s">
        <v>135</v>
      </c>
      <c r="H16" s="1" t="s">
        <v>136</v>
      </c>
      <c r="I16" s="1" t="s">
        <v>217</v>
      </c>
      <c r="J16" s="1" t="s">
        <v>138</v>
      </c>
      <c r="K16" s="1" t="s">
        <v>217</v>
      </c>
      <c r="L16" s="1" t="s">
        <v>217</v>
      </c>
      <c r="M16" s="1" t="s">
        <v>139</v>
      </c>
      <c r="N16" s="1" t="s">
        <v>139</v>
      </c>
      <c r="O16" s="1" t="s">
        <v>140</v>
      </c>
      <c r="P16" s="1" t="s">
        <v>141</v>
      </c>
      <c r="Q16" s="1" t="s">
        <v>142</v>
      </c>
      <c r="R16" s="1" t="s">
        <v>218</v>
      </c>
      <c r="S16" s="1" t="s">
        <v>144</v>
      </c>
      <c r="T16" s="1" t="s">
        <v>145</v>
      </c>
      <c r="U16" s="1" t="s">
        <v>146</v>
      </c>
      <c r="V16" s="1" t="s">
        <v>147</v>
      </c>
    </row>
    <row r="17" s="1" customFormat="1" spans="1:22">
      <c r="A17" s="3">
        <v>999223798660982</v>
      </c>
      <c r="B17" s="1" t="s">
        <v>219</v>
      </c>
      <c r="C17" s="1" t="s">
        <v>220</v>
      </c>
      <c r="D17" s="1" t="s">
        <v>156</v>
      </c>
      <c r="E17" s="1" t="s">
        <v>221</v>
      </c>
      <c r="F17" s="1" t="s">
        <v>130</v>
      </c>
      <c r="G17" s="1" t="s">
        <v>135</v>
      </c>
      <c r="H17" s="1" t="s">
        <v>136</v>
      </c>
      <c r="I17" s="1" t="s">
        <v>222</v>
      </c>
      <c r="J17" s="1" t="s">
        <v>138</v>
      </c>
      <c r="K17" s="1" t="s">
        <v>222</v>
      </c>
      <c r="L17" s="1" t="s">
        <v>222</v>
      </c>
      <c r="M17" s="1" t="s">
        <v>139</v>
      </c>
      <c r="N17" s="1" t="s">
        <v>139</v>
      </c>
      <c r="O17" s="1" t="s">
        <v>140</v>
      </c>
      <c r="P17" s="1" t="s">
        <v>141</v>
      </c>
      <c r="Q17" s="1" t="s">
        <v>142</v>
      </c>
      <c r="R17" s="1" t="s">
        <v>223</v>
      </c>
      <c r="S17" s="1" t="s">
        <v>144</v>
      </c>
      <c r="T17" s="1" t="s">
        <v>145</v>
      </c>
      <c r="U17" s="1" t="s">
        <v>146</v>
      </c>
      <c r="V17" s="1" t="s">
        <v>147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2023-06-13T01:14:37Z</dcterms:created>
  <dcterms:modified xsi:type="dcterms:W3CDTF">2023-06-13T01:32:00Z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C2C8ABBEEFC3477882F1E6D60B6D7DBE_12</vt:lpwstr>
  </property>
  <property fmtid="{D5CDD505-2E9C-101B-9397-08002B2CF9AE}" pid="3" name="KSOProductBuildVer">
    <vt:lpwstr>2052-11.1.0.14309</vt:lpwstr>
  </property>
</Properties>
</file>