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对账!$A$1:$X$11</definedName>
  </definedNames>
  <calcPr calcId="144525"/>
</workbook>
</file>

<file path=xl/sharedStrings.xml><?xml version="1.0" encoding="utf-8"?>
<sst xmlns="http://schemas.openxmlformats.org/spreadsheetml/2006/main" count="387" uniqueCount="184">
  <si>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</si>
  <si>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</si>
  <si>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</si>
  <si>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</si>
  <si>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</si>
  <si>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</si>
  <si>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</si>
  <si>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</si>
  <si>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</si>
  <si>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</si>
  <si>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</si>
  <si>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</si>
  <si>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</si>
  <si>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</si>
  <si>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</si>
  <si>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</si>
  <si>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</si>
  <si>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</si>
  <si>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</si>
  <si>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</si>
  <si>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</si>
  <si>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</si>
  <si>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</si>
  <si>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</si>
  <si>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</si>
  <si>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999223392452054	</t>
  </si>
  <si>
    <t>Ctrip</t>
  </si>
  <si>
    <t>正常</t>
  </si>
  <si>
    <t>[首尔]三井酒店(Hotel Samjung)(37236514)</t>
  </si>
  <si>
    <t>标准双床房&lt;2人入住&gt;&lt;不退款&gt;</t>
  </si>
  <si>
    <t>USD</t>
  </si>
  <si>
    <t>J/Douglas</t>
  </si>
  <si>
    <t>CA5326230613USD</t>
  </si>
  <si>
    <t>未提现</t>
  </si>
  <si>
    <t>携程开票</t>
  </si>
  <si>
    <t xml:space="preserve">3179437	</t>
  </si>
  <si>
    <t xml:space="preserve">23038803	</t>
  </si>
  <si>
    <t xml:space="preserve">999224178706104	</t>
  </si>
  <si>
    <t>[新加坡]新加坡大中酒店(Hotel Grand Central Singapore)(37207747)</t>
  </si>
  <si>
    <t>豪华双床房&lt;2人入住&gt;&lt;不退款&gt;</t>
  </si>
  <si>
    <t>ZHOU/YANSHENG,JIE/YIMIN,BIAN/LI,LIU/XIUZHEN</t>
  </si>
  <si>
    <t xml:space="preserve">3380791	</t>
  </si>
  <si>
    <t xml:space="preserve">-9860623	</t>
  </si>
  <si>
    <t xml:space="preserve">999224386557183	</t>
  </si>
  <si>
    <t>HAN/DONG GYUN</t>
  </si>
  <si>
    <t xml:space="preserve">3415155	</t>
  </si>
  <si>
    <t xml:space="preserve">23045382	</t>
  </si>
  <si>
    <t xml:space="preserve">999224641436712	</t>
  </si>
  <si>
    <t>[曼谷]曼谷素坤逸 11 巷美居酒店(Mercure Bangkok Sukhumvit 11)(40742148)</t>
  </si>
  <si>
    <t>豪华特大床房带浴缸&lt;2人入住&gt;&lt;不退款&gt;</t>
  </si>
  <si>
    <t>Ekphaiboon/Boonsin</t>
  </si>
  <si>
    <t xml:space="preserve">3472265	</t>
  </si>
  <si>
    <t xml:space="preserve">235720	</t>
  </si>
  <si>
    <t xml:space="preserve">999224641888413	</t>
  </si>
  <si>
    <t>CHEN/JIAYUE</t>
  </si>
  <si>
    <t xml:space="preserve">3472466	</t>
  </si>
  <si>
    <t xml:space="preserve">23046963	</t>
  </si>
  <si>
    <t xml:space="preserve">999224645899367	</t>
  </si>
  <si>
    <t>Go/KWangnam</t>
  </si>
  <si>
    <t xml:space="preserve">3473488	</t>
  </si>
  <si>
    <t xml:space="preserve">23047018	</t>
  </si>
  <si>
    <t xml:space="preserve">999224680017125	</t>
  </si>
  <si>
    <t>[哥打巴鲁]大宏酒店(Grand Riverview Hotel)(44803400)</t>
  </si>
  <si>
    <t>尊贵房&lt;2人入住&gt;&lt;不退款&gt;&lt;早餐&gt;</t>
  </si>
  <si>
    <t>SLAMANG/NATHMIE</t>
  </si>
  <si>
    <t xml:space="preserve">3479849	</t>
  </si>
  <si>
    <t xml:space="preserve">247702	</t>
  </si>
  <si>
    <t xml:space="preserve">999224681332213	</t>
  </si>
  <si>
    <t>[乔治市]槟城皇家朱兰酒店(Royale Chulan Penang)(37204098)</t>
  </si>
  <si>
    <t>高级房&lt;2人入住&gt;&lt;不退款&gt;</t>
  </si>
  <si>
    <t>ATONG/NOORHANIEFAH</t>
  </si>
  <si>
    <t xml:space="preserve">3480239	</t>
  </si>
  <si>
    <t xml:space="preserve">8943712	</t>
  </si>
  <si>
    <t xml:space="preserve">999224683760368	</t>
  </si>
  <si>
    <t>[马卡蒂]新世界马卡蒂酒店(New World Makati Hotel)(37221886)</t>
  </si>
  <si>
    <t>NAGATANI/MIHOKO</t>
  </si>
  <si>
    <t xml:space="preserve">3480963	</t>
  </si>
  <si>
    <t xml:space="preserve">7383844	</t>
  </si>
  <si>
    <t xml:space="preserve">999224684377907	</t>
  </si>
  <si>
    <t>豪华特大床房&lt;2人入住&gt;&lt;不退款&gt;</t>
  </si>
  <si>
    <t>Cummings/Thomas Alan</t>
  </si>
  <si>
    <t xml:space="preserve">3481221	</t>
  </si>
  <si>
    <t xml:space="preserve">7383862	</t>
  </si>
  <si>
    <t>,</t>
  </si>
  <si>
    <t>USD 2477</t>
  </si>
  <si>
    <t>A230613093321911</t>
  </si>
  <si>
    <t>A230613093434911</t>
  </si>
  <si>
    <t>USD / HKD 当前参考汇率: 7.834</t>
  </si>
  <si>
    <t>总计：2477 USD/
19404.82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</si>
  <si>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</si>
  <si>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</si>
  <si>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</si>
  <si>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</si>
  <si>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</si>
  <si>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</si>
  <si>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</si>
  <si>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</si>
  <si>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</si>
  <si>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</si>
  <si>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</si>
  <si>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</si>
  <si>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</si>
  <si>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</si>
  <si>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</si>
  <si>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</si>
  <si>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</si>
  <si>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</si>
  <si>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</si>
  <si>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2023-06-09</t>
  </si>
  <si>
    <t>3481221</t>
  </si>
  <si>
    <t>马尼拉新世界酒店</t>
  </si>
  <si>
    <t>Cummings Thomas Alan</t>
  </si>
  <si>
    <t>2023-06-10</t>
  </si>
  <si>
    <t>退房日周结</t>
  </si>
  <si>
    <t>870.19</t>
  </si>
  <si>
    <t>122.00</t>
  </si>
  <si>
    <t>0</t>
  </si>
  <si>
    <t>0.00</t>
  </si>
  <si>
    <t>携程盛景国际直连</t>
  </si>
  <si>
    <t>01.010677</t>
  </si>
  <si>
    <t>2023-06-09 14:48:43</t>
  </si>
  <si>
    <t>否</t>
  </si>
  <si>
    <t>汇智国际旅游发展有限公司</t>
  </si>
  <si>
    <t>直采</t>
  </si>
  <si>
    <t>菲律宾</t>
  </si>
  <si>
    <t>3480963</t>
  </si>
  <si>
    <t>NAGATANI MIHOKO</t>
  </si>
  <si>
    <t>2023-06-09 14:10:44</t>
  </si>
  <si>
    <t>3480239</t>
  </si>
  <si>
    <t>槟城皇家朱兰酒店</t>
  </si>
  <si>
    <t>ATONG NOORHANIEFAH</t>
  </si>
  <si>
    <t>435.09</t>
  </si>
  <si>
    <t>61.00</t>
  </si>
  <si>
    <t>2023-06-09 10:52:29</t>
  </si>
  <si>
    <t>马来西亚</t>
  </si>
  <si>
    <t>2023-06-07</t>
  </si>
  <si>
    <t>3473488</t>
  </si>
  <si>
    <t>首尔三井酒店</t>
  </si>
  <si>
    <t>Go KWangnam</t>
  </si>
  <si>
    <t>892.46</t>
  </si>
  <si>
    <t>125.00</t>
  </si>
  <si>
    <t>2023-06-08 10:59:10</t>
  </si>
  <si>
    <t>韩国</t>
  </si>
  <si>
    <t>3472466</t>
  </si>
  <si>
    <t>CHEN JIAYUE</t>
  </si>
  <si>
    <t>663.99</t>
  </si>
  <si>
    <t>93.00</t>
  </si>
  <si>
    <t>2023-06-07 15:10:56</t>
  </si>
  <si>
    <t>3472265</t>
  </si>
  <si>
    <t>曼谷素坤逸11号美居酒店</t>
  </si>
  <si>
    <t>Ekphaiboon Boonsin</t>
  </si>
  <si>
    <t>2023-06-08</t>
  </si>
  <si>
    <t>1385.10</t>
  </si>
  <si>
    <t>194.00</t>
  </si>
  <si>
    <t>2023-06-07 13:27:29</t>
  </si>
  <si>
    <t>泰国</t>
  </si>
  <si>
    <t>2023-05-24</t>
  </si>
  <si>
    <t>3415155</t>
  </si>
  <si>
    <t>HAN DONG GYUN</t>
  </si>
  <si>
    <t>1724.49</t>
  </si>
  <si>
    <t>244.00</t>
  </si>
  <si>
    <t>2023-05-24 19:23:28</t>
  </si>
  <si>
    <t>2023-05-16</t>
  </si>
  <si>
    <t>3380791</t>
  </si>
  <si>
    <t>新加坡大中酒店</t>
  </si>
  <si>
    <t>ZHOU YANSHENG,JIE YIMIN,BIAN LI,LIU XIUZHEN</t>
  </si>
  <si>
    <t>2023-06-06</t>
  </si>
  <si>
    <t>8838.34</t>
  </si>
  <si>
    <t>1268.00</t>
  </si>
  <si>
    <t>2023-05-16 14:19:47</t>
  </si>
  <si>
    <t>直连</t>
  </si>
  <si>
    <t>新加坡</t>
  </si>
  <si>
    <t>2023-03-29</t>
  </si>
  <si>
    <t>3179437</t>
  </si>
  <si>
    <t>J Douglas</t>
  </si>
  <si>
    <t>1413.31</t>
  </si>
  <si>
    <t>205.00</t>
  </si>
  <si>
    <t>2023-03-29 16:09:16</t>
  </si>
  <si>
    <t>3479849</t>
  </si>
  <si>
    <t>大宏酒店</t>
  </si>
  <si>
    <t>SLAMANG NATHMIE</t>
  </si>
  <si>
    <t>306.71</t>
  </si>
  <si>
    <t>43.00</t>
  </si>
  <si>
    <t>2023-06-09 08:08:03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</si>
</sst>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13</xdr:col>
      <xdr:colOff>160020</xdr:colOff>
      <xdr:row>45</xdr:row>
      <xdr:rowOff>167640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74720"/>
          <a:ext cx="9326880" cy="49225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45085</v>
      </c>
      <c r="G2" s="6">
        <v>45087</v>
      </c>
      <c r="H2" s="4">
        <v>1</v>
      </c>
      <c r="I2" s="4">
        <v>2</v>
      </c>
      <c r="J2" s="4">
        <v>2</v>
      </c>
      <c r="K2" s="4" t="s">
        <v>30</v>
      </c>
      <c r="L2" s="4">
        <v>205</v>
      </c>
      <c r="M2" s="4">
        <v>205</v>
      </c>
      <c r="N2" s="4" t="s">
        <v>31</v>
      </c>
      <c r="O2" s="4" t="s">
        <v>32</v>
      </c>
      <c r="P2" s="4" t="s">
        <v>33</v>
      </c>
      <c r="Q2" s="4">
        <v>0</v>
      </c>
      <c r="R2" s="7">
        <v>45014</v>
      </c>
      <c r="S2" s="6">
        <v>45090</v>
      </c>
      <c r="T2" s="4" t="s">
        <v>34</v>
      </c>
      <c r="U2" s="4">
        <v>205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6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45083</v>
      </c>
      <c r="G3" s="6">
        <v>45087</v>
      </c>
      <c r="H3" s="4">
        <v>2</v>
      </c>
      <c r="I3" s="4">
        <v>4</v>
      </c>
      <c r="J3" s="4">
        <v>8</v>
      </c>
      <c r="K3" s="4" t="s">
        <v>30</v>
      </c>
      <c r="L3" s="4">
        <v>1268</v>
      </c>
      <c r="M3" s="4">
        <v>1268</v>
      </c>
      <c r="N3" s="4" t="s">
        <v>40</v>
      </c>
      <c r="O3" s="4" t="s">
        <v>32</v>
      </c>
      <c r="P3" s="4" t="s">
        <v>33</v>
      </c>
      <c r="Q3" s="4">
        <v>0</v>
      </c>
      <c r="R3" s="7">
        <v>45062</v>
      </c>
      <c r="S3" s="6">
        <v>45090</v>
      </c>
      <c r="T3" s="4" t="s">
        <v>34</v>
      </c>
      <c r="U3" s="4">
        <v>1268</v>
      </c>
      <c r="V3" s="4">
        <v>0</v>
      </c>
      <c r="W3" s="4">
        <v>0</v>
      </c>
      <c r="X3" s="4" t="s">
        <v>41</v>
      </c>
      <c r="Y3" s="4">
        <v>-9860618</v>
      </c>
      <c r="Z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45084</v>
      </c>
      <c r="G4" s="6">
        <v>45087</v>
      </c>
      <c r="H4" s="4">
        <v>1</v>
      </c>
      <c r="I4" s="4">
        <v>3</v>
      </c>
      <c r="J4" s="4">
        <v>3</v>
      </c>
      <c r="K4" s="4" t="s">
        <v>30</v>
      </c>
      <c r="L4" s="4">
        <v>244</v>
      </c>
      <c r="M4" s="4">
        <v>244</v>
      </c>
      <c r="N4" s="4" t="s">
        <v>44</v>
      </c>
      <c r="O4" s="4" t="s">
        <v>32</v>
      </c>
      <c r="P4" s="4" t="s">
        <v>33</v>
      </c>
      <c r="Q4" s="4">
        <v>0</v>
      </c>
      <c r="R4" s="7">
        <v>45070</v>
      </c>
      <c r="S4" s="6">
        <v>45090</v>
      </c>
      <c r="T4" s="4" t="s">
        <v>34</v>
      </c>
      <c r="U4" s="4">
        <v>244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45085</v>
      </c>
      <c r="G5" s="6">
        <v>45087</v>
      </c>
      <c r="H5" s="4">
        <v>1</v>
      </c>
      <c r="I5" s="4">
        <v>2</v>
      </c>
      <c r="J5" s="4">
        <v>2</v>
      </c>
      <c r="K5" s="4" t="s">
        <v>30</v>
      </c>
      <c r="L5" s="4">
        <v>194</v>
      </c>
      <c r="M5" s="4">
        <v>194</v>
      </c>
      <c r="N5" s="4" t="s">
        <v>50</v>
      </c>
      <c r="O5" s="4" t="s">
        <v>32</v>
      </c>
      <c r="P5" s="4" t="s">
        <v>33</v>
      </c>
      <c r="Q5" s="4">
        <v>0</v>
      </c>
      <c r="R5" s="7">
        <v>45084</v>
      </c>
      <c r="S5" s="6">
        <v>45090</v>
      </c>
      <c r="T5" s="4" t="s">
        <v>34</v>
      </c>
      <c r="U5" s="4">
        <v>194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28</v>
      </c>
      <c r="E6" s="4" t="s">
        <v>29</v>
      </c>
      <c r="F6" s="6">
        <v>45086</v>
      </c>
      <c r="G6" s="6">
        <v>45087</v>
      </c>
      <c r="H6" s="4">
        <v>1</v>
      </c>
      <c r="I6" s="4">
        <v>1</v>
      </c>
      <c r="J6" s="4">
        <v>1</v>
      </c>
      <c r="K6" s="4" t="s">
        <v>30</v>
      </c>
      <c r="L6" s="4">
        <v>93</v>
      </c>
      <c r="M6" s="4">
        <v>93</v>
      </c>
      <c r="N6" s="4" t="s">
        <v>54</v>
      </c>
      <c r="O6" s="4" t="s">
        <v>32</v>
      </c>
      <c r="P6" s="4" t="s">
        <v>33</v>
      </c>
      <c r="Q6" s="4">
        <v>0</v>
      </c>
      <c r="R6" s="7">
        <v>45084</v>
      </c>
      <c r="S6" s="6">
        <v>45090</v>
      </c>
      <c r="T6" s="4" t="s">
        <v>34</v>
      </c>
      <c r="U6" s="4">
        <v>93</v>
      </c>
      <c r="V6" s="4">
        <v>0</v>
      </c>
      <c r="W6" s="4">
        <v>0</v>
      </c>
      <c r="X6" s="4" t="s">
        <v>55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28</v>
      </c>
      <c r="E7" s="4" t="s">
        <v>29</v>
      </c>
      <c r="F7" s="6">
        <v>45086</v>
      </c>
      <c r="G7" s="6">
        <v>45087</v>
      </c>
      <c r="H7" s="4">
        <v>1</v>
      </c>
      <c r="I7" s="4">
        <v>1</v>
      </c>
      <c r="J7" s="4">
        <v>1</v>
      </c>
      <c r="K7" s="4" t="s">
        <v>30</v>
      </c>
      <c r="L7" s="4">
        <v>125</v>
      </c>
      <c r="M7" s="4">
        <v>125</v>
      </c>
      <c r="N7" s="4" t="s">
        <v>58</v>
      </c>
      <c r="O7" s="4" t="s">
        <v>32</v>
      </c>
      <c r="P7" s="4" t="s">
        <v>33</v>
      </c>
      <c r="Q7" s="4">
        <v>0</v>
      </c>
      <c r="R7" s="7">
        <v>45084.0000115741</v>
      </c>
      <c r="S7" s="6">
        <v>45090</v>
      </c>
      <c r="T7" s="4" t="s">
        <v>34</v>
      </c>
      <c r="U7" s="4">
        <v>125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45086</v>
      </c>
      <c r="G8" s="6">
        <v>45087</v>
      </c>
      <c r="H8" s="4">
        <v>1</v>
      </c>
      <c r="I8" s="4">
        <v>1</v>
      </c>
      <c r="J8" s="4">
        <v>1</v>
      </c>
      <c r="K8" s="4" t="s">
        <v>30</v>
      </c>
      <c r="L8" s="4">
        <v>43</v>
      </c>
      <c r="M8" s="4">
        <v>43</v>
      </c>
      <c r="N8" s="4" t="s">
        <v>64</v>
      </c>
      <c r="O8" s="4" t="s">
        <v>32</v>
      </c>
      <c r="P8" s="4" t="s">
        <v>33</v>
      </c>
      <c r="Q8" s="4">
        <v>0</v>
      </c>
      <c r="R8" s="7">
        <v>45086</v>
      </c>
      <c r="S8" s="6">
        <v>45090</v>
      </c>
      <c r="T8" s="4" t="s">
        <v>34</v>
      </c>
      <c r="U8" s="4">
        <v>43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45086</v>
      </c>
      <c r="G9" s="6">
        <v>45087</v>
      </c>
      <c r="H9" s="4">
        <v>1</v>
      </c>
      <c r="I9" s="4">
        <v>1</v>
      </c>
      <c r="J9" s="4">
        <v>1</v>
      </c>
      <c r="K9" s="4" t="s">
        <v>30</v>
      </c>
      <c r="L9" s="4">
        <v>61</v>
      </c>
      <c r="M9" s="4">
        <v>61</v>
      </c>
      <c r="N9" s="4" t="s">
        <v>70</v>
      </c>
      <c r="O9" s="4" t="s">
        <v>32</v>
      </c>
      <c r="P9" s="4" t="s">
        <v>33</v>
      </c>
      <c r="Q9" s="4">
        <v>0</v>
      </c>
      <c r="R9" s="7">
        <v>45086.0000115741</v>
      </c>
      <c r="S9" s="6">
        <v>45090</v>
      </c>
      <c r="T9" s="4" t="s">
        <v>34</v>
      </c>
      <c r="U9" s="4">
        <v>61</v>
      </c>
      <c r="V9" s="4">
        <v>0</v>
      </c>
      <c r="W9" s="4">
        <v>0</v>
      </c>
      <c r="X9" s="4" t="s">
        <v>71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39</v>
      </c>
      <c r="F10" s="6">
        <v>45086</v>
      </c>
      <c r="G10" s="6">
        <v>45087</v>
      </c>
      <c r="H10" s="4">
        <v>1</v>
      </c>
      <c r="I10" s="4">
        <v>1</v>
      </c>
      <c r="J10" s="4">
        <v>1</v>
      </c>
      <c r="K10" s="4" t="s">
        <v>30</v>
      </c>
      <c r="L10" s="4">
        <v>122</v>
      </c>
      <c r="M10" s="4">
        <v>122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45086</v>
      </c>
      <c r="S10" s="6">
        <v>45090</v>
      </c>
      <c r="T10" s="4" t="s">
        <v>34</v>
      </c>
      <c r="U10" s="4">
        <v>122</v>
      </c>
      <c r="V10" s="4">
        <v>0</v>
      </c>
      <c r="W10" s="4">
        <v>0</v>
      </c>
      <c r="X10" s="4" t="s">
        <v>76</v>
      </c>
      <c r="Y10" s="4" t="s">
        <v>77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74</v>
      </c>
      <c r="E11" s="4" t="s">
        <v>79</v>
      </c>
      <c r="F11" s="6">
        <v>45086</v>
      </c>
      <c r="G11" s="6">
        <v>45087</v>
      </c>
      <c r="H11" s="4">
        <v>1</v>
      </c>
      <c r="I11" s="4">
        <v>1</v>
      </c>
      <c r="J11" s="4">
        <v>1</v>
      </c>
      <c r="K11" s="4" t="s">
        <v>30</v>
      </c>
      <c r="L11" s="4">
        <v>122</v>
      </c>
      <c r="M11" s="4">
        <v>122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45086</v>
      </c>
      <c r="S11" s="6">
        <v>45090</v>
      </c>
      <c r="T11" s="4" t="s">
        <v>34</v>
      </c>
      <c r="U11" s="4">
        <v>122</v>
      </c>
      <c r="V11" s="4">
        <v>0</v>
      </c>
      <c r="W11" s="4">
        <v>0</v>
      </c>
      <c r="X11" s="4" t="s">
        <v>81</v>
      </c>
      <c r="Y11" s="4" t="s">
        <v>82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A16" sqref="A16:C19"/>
    </sheetView>
  </sheetViews>
  <sheetFormatPr defaultColWidth="10" defaultRowHeight="14.4"/>
  <cols>
    <col min="1" max="1" width="12.8888888888889" style="4"/>
    <col min="2" max="2" width="10" style="4"/>
    <col min="3" max="3" width="10.7777777777778" style="4"/>
    <col min="4" max="16361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83</v>
      </c>
    </row>
    <row r="2" s="4" customFormat="1" spans="1:9">
      <c r="A2" s="5">
        <v>999223392452054</v>
      </c>
      <c r="B2" s="6">
        <v>45085</v>
      </c>
      <c r="C2" s="6">
        <v>45087</v>
      </c>
      <c r="D2" s="4">
        <v>205</v>
      </c>
      <c r="E2" s="4" t="str">
        <f>VLOOKUP(A2,HOP!A:L,12,0)</f>
        <v>205.00</v>
      </c>
      <c r="F2" s="4" t="str">
        <f>VLOOKUP(A2,HOP!A:C,3,0)</f>
        <v>3179437</v>
      </c>
      <c r="G2" s="4">
        <f>D2-E2</f>
        <v>0</v>
      </c>
      <c r="H2" s="4" t="str">
        <f>$H$1&amp;F2</f>
        <v>,3179437</v>
      </c>
      <c r="I2" s="4" t="str">
        <f>VLOOKUP(A2,HOP!A:U,21,0)</f>
        <v>直采</v>
      </c>
    </row>
    <row r="3" s="4" customFormat="1" spans="1:9">
      <c r="A3" s="5">
        <v>999224178706104</v>
      </c>
      <c r="B3" s="6">
        <v>45083</v>
      </c>
      <c r="C3" s="6">
        <v>45087</v>
      </c>
      <c r="D3" s="4">
        <v>1268</v>
      </c>
      <c r="E3" s="4" t="str">
        <f>VLOOKUP(A3,HOP!A:L,12,0)</f>
        <v>1268.00</v>
      </c>
      <c r="F3" s="4" t="str">
        <f>VLOOKUP(A3,HOP!A:C,3,0)</f>
        <v>3380791</v>
      </c>
      <c r="G3" s="4">
        <f t="shared" ref="G3:G11" si="0">D3-E3</f>
        <v>0</v>
      </c>
      <c r="H3" s="4" t="str">
        <f t="shared" ref="H3:H11" si="1">$H$1&amp;F3</f>
        <v>,3380791</v>
      </c>
      <c r="I3" s="4" t="str">
        <f>VLOOKUP(A3,HOP!A:U,21,0)</f>
        <v>直连</v>
      </c>
    </row>
    <row r="4" s="4" customFormat="1" spans="1:9">
      <c r="A4" s="5">
        <v>999224386557183</v>
      </c>
      <c r="B4" s="6">
        <v>45084</v>
      </c>
      <c r="C4" s="6">
        <v>45087</v>
      </c>
      <c r="D4" s="4">
        <v>244</v>
      </c>
      <c r="E4" s="4" t="str">
        <f>VLOOKUP(A4,HOP!A:L,12,0)</f>
        <v>244.00</v>
      </c>
      <c r="F4" s="4" t="str">
        <f>VLOOKUP(A4,HOP!A:C,3,0)</f>
        <v>3415155</v>
      </c>
      <c r="G4" s="4">
        <f t="shared" si="0"/>
        <v>0</v>
      </c>
      <c r="H4" s="4" t="str">
        <f t="shared" si="1"/>
        <v>,3415155</v>
      </c>
      <c r="I4" s="4" t="str">
        <f>VLOOKUP(A4,HOP!A:U,21,0)</f>
        <v>直采</v>
      </c>
    </row>
    <row r="5" s="4" customFormat="1" spans="1:9">
      <c r="A5" s="5">
        <v>999224641436712</v>
      </c>
      <c r="B5" s="6">
        <v>45085</v>
      </c>
      <c r="C5" s="6">
        <v>45087</v>
      </c>
      <c r="D5" s="4">
        <v>194</v>
      </c>
      <c r="E5" s="4" t="str">
        <f>VLOOKUP(A5,HOP!A:L,12,0)</f>
        <v>194.00</v>
      </c>
      <c r="F5" s="4" t="str">
        <f>VLOOKUP(A5,HOP!A:C,3,0)</f>
        <v>3472265</v>
      </c>
      <c r="G5" s="4">
        <f t="shared" si="0"/>
        <v>0</v>
      </c>
      <c r="H5" s="4" t="str">
        <f t="shared" si="1"/>
        <v>,3472265</v>
      </c>
      <c r="I5" s="4" t="str">
        <f>VLOOKUP(A5,HOP!A:U,21,0)</f>
        <v>直采</v>
      </c>
    </row>
    <row r="6" s="4" customFormat="1" spans="1:9">
      <c r="A6" s="5">
        <v>999224641888413</v>
      </c>
      <c r="B6" s="6">
        <v>45086</v>
      </c>
      <c r="C6" s="6">
        <v>45087</v>
      </c>
      <c r="D6" s="4">
        <v>93</v>
      </c>
      <c r="E6" s="4" t="str">
        <f>VLOOKUP(A6,HOP!A:L,12,0)</f>
        <v>93.00</v>
      </c>
      <c r="F6" s="4" t="str">
        <f>VLOOKUP(A6,HOP!A:C,3,0)</f>
        <v>3472466</v>
      </c>
      <c r="G6" s="4">
        <f t="shared" si="0"/>
        <v>0</v>
      </c>
      <c r="H6" s="4" t="str">
        <f t="shared" si="1"/>
        <v>,3472466</v>
      </c>
      <c r="I6" s="4" t="str">
        <f>VLOOKUP(A6,HOP!A:U,21,0)</f>
        <v>直采</v>
      </c>
    </row>
    <row r="7" s="4" customFormat="1" spans="1:9">
      <c r="A7" s="5">
        <v>999224645899367</v>
      </c>
      <c r="B7" s="6">
        <v>45086</v>
      </c>
      <c r="C7" s="6">
        <v>45087</v>
      </c>
      <c r="D7" s="4">
        <v>125</v>
      </c>
      <c r="E7" s="4" t="str">
        <f>VLOOKUP(A7,HOP!A:L,12,0)</f>
        <v>125.00</v>
      </c>
      <c r="F7" s="4" t="str">
        <f>VLOOKUP(A7,HOP!A:C,3,0)</f>
        <v>3473488</v>
      </c>
      <c r="G7" s="4">
        <f t="shared" si="0"/>
        <v>0</v>
      </c>
      <c r="H7" s="4" t="str">
        <f t="shared" si="1"/>
        <v>,3473488</v>
      </c>
      <c r="I7" s="4" t="str">
        <f>VLOOKUP(A7,HOP!A:U,21,0)</f>
        <v>直采</v>
      </c>
    </row>
    <row r="8" s="4" customFormat="1" spans="1:9">
      <c r="A8" s="5">
        <v>999224680017125</v>
      </c>
      <c r="B8" s="6">
        <v>45086</v>
      </c>
      <c r="C8" s="6">
        <v>45087</v>
      </c>
      <c r="D8" s="4">
        <v>43</v>
      </c>
      <c r="E8" s="4" t="str">
        <f>VLOOKUP(A8,HOP!A:L,12,0)</f>
        <v>43.00</v>
      </c>
      <c r="F8" s="4" t="str">
        <f>VLOOKUP(A8,HOP!A:C,3,0)</f>
        <v>3479849</v>
      </c>
      <c r="G8" s="4">
        <f t="shared" si="0"/>
        <v>0</v>
      </c>
      <c r="H8" s="4" t="str">
        <f t="shared" si="1"/>
        <v>,3479849</v>
      </c>
      <c r="I8" s="4" t="str">
        <f>VLOOKUP(A8,HOP!A:U,21,0)</f>
        <v>直采</v>
      </c>
    </row>
    <row r="9" s="4" customFormat="1" spans="1:9">
      <c r="A9" s="5">
        <v>999224681332213</v>
      </c>
      <c r="B9" s="6">
        <v>45086</v>
      </c>
      <c r="C9" s="6">
        <v>45087</v>
      </c>
      <c r="D9" s="4">
        <v>61</v>
      </c>
      <c r="E9" s="4" t="str">
        <f>VLOOKUP(A9,HOP!A:L,12,0)</f>
        <v>61.00</v>
      </c>
      <c r="F9" s="4" t="str">
        <f>VLOOKUP(A9,HOP!A:C,3,0)</f>
        <v>3480239</v>
      </c>
      <c r="G9" s="4">
        <f t="shared" si="0"/>
        <v>0</v>
      </c>
      <c r="H9" s="4" t="str">
        <f t="shared" si="1"/>
        <v>,3480239</v>
      </c>
      <c r="I9" s="4" t="str">
        <f>VLOOKUP(A9,HOP!A:U,21,0)</f>
        <v>直采</v>
      </c>
    </row>
    <row r="10" s="4" customFormat="1" spans="1:9">
      <c r="A10" s="5">
        <v>999224683760368</v>
      </c>
      <c r="B10" s="6">
        <v>45086</v>
      </c>
      <c r="C10" s="6">
        <v>45087</v>
      </c>
      <c r="D10" s="4">
        <v>122</v>
      </c>
      <c r="E10" s="4" t="str">
        <f>VLOOKUP(A10,HOP!A:L,12,0)</f>
        <v>122.00</v>
      </c>
      <c r="F10" s="4" t="str">
        <f>VLOOKUP(A10,HOP!A:C,3,0)</f>
        <v>3480963</v>
      </c>
      <c r="G10" s="4">
        <f t="shared" si="0"/>
        <v>0</v>
      </c>
      <c r="H10" s="4" t="str">
        <f t="shared" si="1"/>
        <v>,3480963</v>
      </c>
      <c r="I10" s="4" t="str">
        <f>VLOOKUP(A10,HOP!A:U,21,0)</f>
        <v>直采</v>
      </c>
    </row>
    <row r="11" s="4" customFormat="1" spans="1:9">
      <c r="A11" s="5">
        <v>999224684377907</v>
      </c>
      <c r="B11" s="6">
        <v>45086</v>
      </c>
      <c r="C11" s="6">
        <v>45087</v>
      </c>
      <c r="D11" s="4">
        <v>122</v>
      </c>
      <c r="E11" s="4" t="str">
        <f>VLOOKUP(A11,HOP!A:L,12,0)</f>
        <v>122.00</v>
      </c>
      <c r="F11" s="4" t="str">
        <f>VLOOKUP(A11,HOP!A:C,3,0)</f>
        <v>3481221</v>
      </c>
      <c r="G11" s="4">
        <f t="shared" si="0"/>
        <v>0</v>
      </c>
      <c r="H11" s="4" t="str">
        <f t="shared" si="1"/>
        <v>,3481221</v>
      </c>
      <c r="I11" s="4" t="str">
        <f>VLOOKUP(A11,HOP!A:U,21,0)</f>
        <v>直采</v>
      </c>
    </row>
    <row r="13" spans="4:4">
      <c r="D13" s="4">
        <f>SUM(D2:D12)</f>
        <v>2477</v>
      </c>
    </row>
    <row r="14" spans="4:4">
      <c r="D14" s="4" t="s">
        <v>84</v>
      </c>
    </row>
    <row r="16" spans="1:3">
      <c r="A16" s="4" t="s">
        <v>85</v>
      </c>
      <c r="B16" s="4">
        <v>1209</v>
      </c>
      <c r="C16" s="4">
        <v>9471.31</v>
      </c>
    </row>
    <row r="17" spans="1:3">
      <c r="A17" s="4" t="s">
        <v>86</v>
      </c>
      <c r="B17" s="4">
        <v>1268</v>
      </c>
      <c r="C17" s="4">
        <v>9933.51</v>
      </c>
    </row>
    <row r="18" spans="1:3">
      <c r="A18" s="4" t="s">
        <v>87</v>
      </c>
      <c r="B18" s="4">
        <f>SUM(B16:B17)</f>
        <v>2477</v>
      </c>
      <c r="C18" s="4">
        <f>SUM(C16:C17)</f>
        <v>19404.82</v>
      </c>
    </row>
    <row r="19" spans="1:1">
      <c r="A19" s="4" t="s">
        <v>88</v>
      </c>
    </row>
  </sheetData>
  <autoFilter ref="A1:X11">
    <extLst/>
  </autoFilter>
  <conditionalFormatting sqref="A1:A14 A16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D16" sqref="D1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89</v>
      </c>
      <c r="B1" s="2" t="s">
        <v>90</v>
      </c>
      <c r="C1" s="2" t="s">
        <v>91</v>
      </c>
      <c r="D1" s="2" t="s">
        <v>92</v>
      </c>
      <c r="E1" s="2" t="s">
        <v>13</v>
      </c>
      <c r="F1" s="2" t="s">
        <v>5</v>
      </c>
      <c r="G1" s="2" t="s">
        <v>6</v>
      </c>
      <c r="H1" s="2" t="s">
        <v>93</v>
      </c>
      <c r="I1" s="2" t="s">
        <v>94</v>
      </c>
      <c r="J1" s="2" t="s">
        <v>95</v>
      </c>
      <c r="K1" s="2" t="s">
        <v>96</v>
      </c>
      <c r="L1" s="2" t="s">
        <v>97</v>
      </c>
      <c r="M1" s="2" t="s">
        <v>98</v>
      </c>
      <c r="N1" s="2" t="s">
        <v>99</v>
      </c>
      <c r="O1" s="2" t="s">
        <v>100</v>
      </c>
      <c r="P1" s="2" t="s">
        <v>101</v>
      </c>
      <c r="Q1" s="2" t="s">
        <v>102</v>
      </c>
      <c r="R1" s="2" t="s">
        <v>103</v>
      </c>
      <c r="S1" s="2" t="s">
        <v>104</v>
      </c>
      <c r="T1" s="2" t="s">
        <v>105</v>
      </c>
      <c r="U1" s="2" t="s">
        <v>106</v>
      </c>
      <c r="V1" s="2" t="s">
        <v>107</v>
      </c>
    </row>
    <row r="2" s="1" customFormat="1" spans="1:22">
      <c r="A2" s="3">
        <v>999224684377907</v>
      </c>
      <c r="B2" s="1" t="s">
        <v>108</v>
      </c>
      <c r="C2" s="1" t="s">
        <v>109</v>
      </c>
      <c r="D2" s="1" t="s">
        <v>110</v>
      </c>
      <c r="E2" s="1" t="s">
        <v>111</v>
      </c>
      <c r="F2" s="1" t="s">
        <v>108</v>
      </c>
      <c r="G2" s="1" t="s">
        <v>112</v>
      </c>
      <c r="H2" s="1" t="s">
        <v>113</v>
      </c>
      <c r="I2" s="1" t="s">
        <v>114</v>
      </c>
      <c r="J2" s="1" t="s">
        <v>30</v>
      </c>
      <c r="K2" s="1" t="s">
        <v>115</v>
      </c>
      <c r="L2" s="1" t="s">
        <v>115</v>
      </c>
      <c r="M2" s="1" t="s">
        <v>116</v>
      </c>
      <c r="N2" s="1" t="s">
        <v>116</v>
      </c>
      <c r="O2" s="1" t="s">
        <v>117</v>
      </c>
      <c r="P2" s="1" t="s">
        <v>118</v>
      </c>
      <c r="Q2" s="1" t="s">
        <v>119</v>
      </c>
      <c r="R2" s="1" t="s">
        <v>120</v>
      </c>
      <c r="S2" s="1" t="s">
        <v>121</v>
      </c>
      <c r="T2" s="1" t="s">
        <v>122</v>
      </c>
      <c r="U2" s="1" t="s">
        <v>123</v>
      </c>
      <c r="V2" s="1" t="s">
        <v>124</v>
      </c>
    </row>
    <row r="3" s="1" customFormat="1" spans="1:22">
      <c r="A3" s="3">
        <v>999224683760368</v>
      </c>
      <c r="B3" s="1" t="s">
        <v>108</v>
      </c>
      <c r="C3" s="1" t="s">
        <v>125</v>
      </c>
      <c r="D3" s="1" t="s">
        <v>110</v>
      </c>
      <c r="E3" s="1" t="s">
        <v>126</v>
      </c>
      <c r="F3" s="1" t="s">
        <v>108</v>
      </c>
      <c r="G3" s="1" t="s">
        <v>112</v>
      </c>
      <c r="H3" s="1" t="s">
        <v>113</v>
      </c>
      <c r="I3" s="1" t="s">
        <v>114</v>
      </c>
      <c r="J3" s="1" t="s">
        <v>30</v>
      </c>
      <c r="K3" s="1" t="s">
        <v>115</v>
      </c>
      <c r="L3" s="1" t="s">
        <v>115</v>
      </c>
      <c r="M3" s="1" t="s">
        <v>116</v>
      </c>
      <c r="N3" s="1" t="s">
        <v>116</v>
      </c>
      <c r="O3" s="1" t="s">
        <v>117</v>
      </c>
      <c r="P3" s="1" t="s">
        <v>118</v>
      </c>
      <c r="Q3" s="1" t="s">
        <v>119</v>
      </c>
      <c r="R3" s="1" t="s">
        <v>127</v>
      </c>
      <c r="S3" s="1" t="s">
        <v>121</v>
      </c>
      <c r="T3" s="1" t="s">
        <v>122</v>
      </c>
      <c r="U3" s="1" t="s">
        <v>123</v>
      </c>
      <c r="V3" s="1" t="s">
        <v>124</v>
      </c>
    </row>
    <row r="4" s="1" customFormat="1" spans="1:22">
      <c r="A4" s="3">
        <v>999224681332213</v>
      </c>
      <c r="B4" s="1" t="s">
        <v>108</v>
      </c>
      <c r="C4" s="1" t="s">
        <v>128</v>
      </c>
      <c r="D4" s="1" t="s">
        <v>129</v>
      </c>
      <c r="E4" s="1" t="s">
        <v>130</v>
      </c>
      <c r="F4" s="1" t="s">
        <v>108</v>
      </c>
      <c r="G4" s="1" t="s">
        <v>112</v>
      </c>
      <c r="H4" s="1" t="s">
        <v>113</v>
      </c>
      <c r="I4" s="1" t="s">
        <v>131</v>
      </c>
      <c r="J4" s="1" t="s">
        <v>30</v>
      </c>
      <c r="K4" s="1" t="s">
        <v>132</v>
      </c>
      <c r="L4" s="1" t="s">
        <v>132</v>
      </c>
      <c r="M4" s="1" t="s">
        <v>116</v>
      </c>
      <c r="N4" s="1" t="s">
        <v>116</v>
      </c>
      <c r="O4" s="1" t="s">
        <v>117</v>
      </c>
      <c r="P4" s="1" t="s">
        <v>118</v>
      </c>
      <c r="Q4" s="1" t="s">
        <v>119</v>
      </c>
      <c r="R4" s="1" t="s">
        <v>133</v>
      </c>
      <c r="S4" s="1" t="s">
        <v>121</v>
      </c>
      <c r="T4" s="1" t="s">
        <v>122</v>
      </c>
      <c r="U4" s="1" t="s">
        <v>123</v>
      </c>
      <c r="V4" s="1" t="s">
        <v>134</v>
      </c>
    </row>
    <row r="5" s="1" customFormat="1" spans="1:22">
      <c r="A5" s="3">
        <v>999224645899367</v>
      </c>
      <c r="B5" s="1" t="s">
        <v>135</v>
      </c>
      <c r="C5" s="1" t="s">
        <v>136</v>
      </c>
      <c r="D5" s="1" t="s">
        <v>137</v>
      </c>
      <c r="E5" s="1" t="s">
        <v>138</v>
      </c>
      <c r="F5" s="1" t="s">
        <v>108</v>
      </c>
      <c r="G5" s="1" t="s">
        <v>112</v>
      </c>
      <c r="H5" s="1" t="s">
        <v>113</v>
      </c>
      <c r="I5" s="1" t="s">
        <v>139</v>
      </c>
      <c r="J5" s="1" t="s">
        <v>30</v>
      </c>
      <c r="K5" s="1" t="s">
        <v>140</v>
      </c>
      <c r="L5" s="1" t="s">
        <v>140</v>
      </c>
      <c r="M5" s="1" t="s">
        <v>116</v>
      </c>
      <c r="N5" s="1" t="s">
        <v>116</v>
      </c>
      <c r="O5" s="1" t="s">
        <v>117</v>
      </c>
      <c r="P5" s="1" t="s">
        <v>118</v>
      </c>
      <c r="Q5" s="1" t="s">
        <v>119</v>
      </c>
      <c r="R5" s="1" t="s">
        <v>141</v>
      </c>
      <c r="S5" s="1" t="s">
        <v>121</v>
      </c>
      <c r="T5" s="1" t="s">
        <v>122</v>
      </c>
      <c r="U5" s="1" t="s">
        <v>123</v>
      </c>
      <c r="V5" s="1" t="s">
        <v>142</v>
      </c>
    </row>
    <row r="6" s="1" customFormat="1" spans="1:22">
      <c r="A6" s="3">
        <v>999224641888413</v>
      </c>
      <c r="B6" s="1" t="s">
        <v>135</v>
      </c>
      <c r="C6" s="1" t="s">
        <v>143</v>
      </c>
      <c r="D6" s="1" t="s">
        <v>137</v>
      </c>
      <c r="E6" s="1" t="s">
        <v>144</v>
      </c>
      <c r="F6" s="1" t="s">
        <v>108</v>
      </c>
      <c r="G6" s="1" t="s">
        <v>112</v>
      </c>
      <c r="H6" s="1" t="s">
        <v>113</v>
      </c>
      <c r="I6" s="1" t="s">
        <v>145</v>
      </c>
      <c r="J6" s="1" t="s">
        <v>30</v>
      </c>
      <c r="K6" s="1" t="s">
        <v>146</v>
      </c>
      <c r="L6" s="1" t="s">
        <v>146</v>
      </c>
      <c r="M6" s="1" t="s">
        <v>116</v>
      </c>
      <c r="N6" s="1" t="s">
        <v>116</v>
      </c>
      <c r="O6" s="1" t="s">
        <v>117</v>
      </c>
      <c r="P6" s="1" t="s">
        <v>118</v>
      </c>
      <c r="Q6" s="1" t="s">
        <v>119</v>
      </c>
      <c r="R6" s="1" t="s">
        <v>147</v>
      </c>
      <c r="S6" s="1" t="s">
        <v>121</v>
      </c>
      <c r="T6" s="1" t="s">
        <v>122</v>
      </c>
      <c r="U6" s="1" t="s">
        <v>123</v>
      </c>
      <c r="V6" s="1" t="s">
        <v>142</v>
      </c>
    </row>
    <row r="7" s="1" customFormat="1" spans="1:22">
      <c r="A7" s="3">
        <v>999224641436712</v>
      </c>
      <c r="B7" s="1" t="s">
        <v>135</v>
      </c>
      <c r="C7" s="1" t="s">
        <v>148</v>
      </c>
      <c r="D7" s="1" t="s">
        <v>149</v>
      </c>
      <c r="E7" s="1" t="s">
        <v>150</v>
      </c>
      <c r="F7" s="1" t="s">
        <v>151</v>
      </c>
      <c r="G7" s="1" t="s">
        <v>112</v>
      </c>
      <c r="H7" s="1" t="s">
        <v>113</v>
      </c>
      <c r="I7" s="1" t="s">
        <v>152</v>
      </c>
      <c r="J7" s="1" t="s">
        <v>30</v>
      </c>
      <c r="K7" s="1" t="s">
        <v>153</v>
      </c>
      <c r="L7" s="1" t="s">
        <v>153</v>
      </c>
      <c r="M7" s="1" t="s">
        <v>116</v>
      </c>
      <c r="N7" s="1" t="s">
        <v>116</v>
      </c>
      <c r="O7" s="1" t="s">
        <v>117</v>
      </c>
      <c r="P7" s="1" t="s">
        <v>118</v>
      </c>
      <c r="Q7" s="1" t="s">
        <v>119</v>
      </c>
      <c r="R7" s="1" t="s">
        <v>154</v>
      </c>
      <c r="S7" s="1" t="s">
        <v>121</v>
      </c>
      <c r="T7" s="1" t="s">
        <v>122</v>
      </c>
      <c r="U7" s="1" t="s">
        <v>123</v>
      </c>
      <c r="V7" s="1" t="s">
        <v>155</v>
      </c>
    </row>
    <row r="8" s="1" customFormat="1" spans="1:22">
      <c r="A8" s="3">
        <v>999224386557183</v>
      </c>
      <c r="B8" s="1" t="s">
        <v>156</v>
      </c>
      <c r="C8" s="1" t="s">
        <v>157</v>
      </c>
      <c r="D8" s="1" t="s">
        <v>137</v>
      </c>
      <c r="E8" s="1" t="s">
        <v>158</v>
      </c>
      <c r="F8" s="1" t="s">
        <v>135</v>
      </c>
      <c r="G8" s="1" t="s">
        <v>112</v>
      </c>
      <c r="H8" s="1" t="s">
        <v>113</v>
      </c>
      <c r="I8" s="1" t="s">
        <v>159</v>
      </c>
      <c r="J8" s="1" t="s">
        <v>30</v>
      </c>
      <c r="K8" s="1" t="s">
        <v>160</v>
      </c>
      <c r="L8" s="1" t="s">
        <v>160</v>
      </c>
      <c r="M8" s="1" t="s">
        <v>116</v>
      </c>
      <c r="N8" s="1" t="s">
        <v>116</v>
      </c>
      <c r="O8" s="1" t="s">
        <v>117</v>
      </c>
      <c r="P8" s="1" t="s">
        <v>118</v>
      </c>
      <c r="Q8" s="1" t="s">
        <v>119</v>
      </c>
      <c r="R8" s="1" t="s">
        <v>161</v>
      </c>
      <c r="S8" s="1" t="s">
        <v>121</v>
      </c>
      <c r="T8" s="1" t="s">
        <v>122</v>
      </c>
      <c r="U8" s="1" t="s">
        <v>123</v>
      </c>
      <c r="V8" s="1" t="s">
        <v>142</v>
      </c>
    </row>
    <row r="9" s="1" customFormat="1" spans="1:22">
      <c r="A9" s="3">
        <v>999224178706104</v>
      </c>
      <c r="B9" s="1" t="s">
        <v>162</v>
      </c>
      <c r="C9" s="1" t="s">
        <v>163</v>
      </c>
      <c r="D9" s="1" t="s">
        <v>164</v>
      </c>
      <c r="E9" s="1" t="s">
        <v>165</v>
      </c>
      <c r="F9" s="1" t="s">
        <v>166</v>
      </c>
      <c r="G9" s="1" t="s">
        <v>112</v>
      </c>
      <c r="H9" s="1" t="s">
        <v>113</v>
      </c>
      <c r="I9" s="1" t="s">
        <v>167</v>
      </c>
      <c r="J9" s="1" t="s">
        <v>30</v>
      </c>
      <c r="K9" s="1" t="s">
        <v>168</v>
      </c>
      <c r="L9" s="1" t="s">
        <v>168</v>
      </c>
      <c r="M9" s="1" t="s">
        <v>116</v>
      </c>
      <c r="N9" s="1" t="s">
        <v>116</v>
      </c>
      <c r="O9" s="1" t="s">
        <v>117</v>
      </c>
      <c r="P9" s="1" t="s">
        <v>118</v>
      </c>
      <c r="Q9" s="1" t="s">
        <v>119</v>
      </c>
      <c r="R9" s="1" t="s">
        <v>169</v>
      </c>
      <c r="S9" s="1" t="s">
        <v>121</v>
      </c>
      <c r="T9" s="1" t="s">
        <v>122</v>
      </c>
      <c r="U9" s="1" t="s">
        <v>170</v>
      </c>
      <c r="V9" s="1" t="s">
        <v>171</v>
      </c>
    </row>
    <row r="10" s="1" customFormat="1" spans="1:22">
      <c r="A10" s="3">
        <v>999223392452054</v>
      </c>
      <c r="B10" s="1" t="s">
        <v>172</v>
      </c>
      <c r="C10" s="1" t="s">
        <v>173</v>
      </c>
      <c r="D10" s="1" t="s">
        <v>137</v>
      </c>
      <c r="E10" s="1" t="s">
        <v>174</v>
      </c>
      <c r="F10" s="1" t="s">
        <v>151</v>
      </c>
      <c r="G10" s="1" t="s">
        <v>112</v>
      </c>
      <c r="H10" s="1" t="s">
        <v>113</v>
      </c>
      <c r="I10" s="1" t="s">
        <v>175</v>
      </c>
      <c r="J10" s="1" t="s">
        <v>30</v>
      </c>
      <c r="K10" s="1" t="s">
        <v>176</v>
      </c>
      <c r="L10" s="1" t="s">
        <v>176</v>
      </c>
      <c r="M10" s="1" t="s">
        <v>116</v>
      </c>
      <c r="N10" s="1" t="s">
        <v>116</v>
      </c>
      <c r="O10" s="1" t="s">
        <v>117</v>
      </c>
      <c r="P10" s="1" t="s">
        <v>118</v>
      </c>
      <c r="Q10" s="1" t="s">
        <v>119</v>
      </c>
      <c r="R10" s="1" t="s">
        <v>177</v>
      </c>
      <c r="S10" s="1" t="s">
        <v>121</v>
      </c>
      <c r="T10" s="1" t="s">
        <v>122</v>
      </c>
      <c r="U10" s="1" t="s">
        <v>123</v>
      </c>
      <c r="V10" s="1" t="s">
        <v>142</v>
      </c>
    </row>
    <row r="11" s="1" customFormat="1" spans="1:22">
      <c r="A11" s="3">
        <v>999224680017125</v>
      </c>
      <c r="B11" s="1" t="s">
        <v>108</v>
      </c>
      <c r="C11" s="1" t="s">
        <v>178</v>
      </c>
      <c r="D11" s="1" t="s">
        <v>179</v>
      </c>
      <c r="E11" s="1" t="s">
        <v>180</v>
      </c>
      <c r="F11" s="1" t="s">
        <v>108</v>
      </c>
      <c r="G11" s="1" t="s">
        <v>112</v>
      </c>
      <c r="H11" s="1" t="s">
        <v>113</v>
      </c>
      <c r="I11" s="1" t="s">
        <v>181</v>
      </c>
      <c r="J11" s="1" t="s">
        <v>30</v>
      </c>
      <c r="K11" s="1" t="s">
        <v>182</v>
      </c>
      <c r="L11" s="1" t="s">
        <v>182</v>
      </c>
      <c r="M11" s="1" t="s">
        <v>116</v>
      </c>
      <c r="N11" s="1" t="s">
        <v>116</v>
      </c>
      <c r="O11" s="1" t="s">
        <v>117</v>
      </c>
      <c r="P11" s="1" t="s">
        <v>118</v>
      </c>
      <c r="Q11" s="1" t="s">
        <v>119</v>
      </c>
      <c r="R11" s="1" t="s">
        <v>183</v>
      </c>
      <c r="S11" s="1" t="s">
        <v>121</v>
      </c>
      <c r="T11" s="1" t="s">
        <v>122</v>
      </c>
      <c r="U11" s="1" t="s">
        <v>123</v>
      </c>
      <c r="V11" s="1" t="s">
        <v>134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2023-06-13T01:26:08Z</dcterms:created>
  <dcterms:modified xsi:type="dcterms:W3CDTF">2023-06-13T01:37:23Z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DD8A6654131F453493C02CC141F64F87_12</vt:lpwstr>
  </property>
  <property fmtid="{D5CDD505-2E9C-101B-9397-08002B2CF9AE}" pid="3" name="KSOProductBuildVer">
    <vt:lpwstr>2052-11.1.0.14309</vt:lpwstr>
  </property>
</Properties>
</file>