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对账!$A$1:$X$17</definedName>
  </definedNames>
  <calcPr calcId="144525"/>
</workbook>
</file>

<file path=xl/sharedStrings.xml><?xml version="1.0" encoding="utf-8"?>
<sst xmlns="http://schemas.openxmlformats.org/spreadsheetml/2006/main" count="607" uniqueCount="276">
  <si>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</si>
  <si>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</si>
  <si>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</si>
  <si>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</si>
  <si>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</si>
  <si>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</si>
  <si>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</si>
  <si>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</si>
  <si>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</si>
  <si>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</si>
  <si>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</si>
  <si>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</si>
  <si>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</si>
  <si>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</si>
  <si>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</si>
  <si>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</si>
  <si>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</si>
  <si>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</si>
  <si>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</si>
  <si>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</si>
  <si>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</si>
  <si>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</si>
  <si>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</si>
  <si>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</si>
  <si>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</si>
  <si>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999223468547493	</t>
  </si>
  <si>
    <t>Ctrip</t>
  </si>
  <si>
    <t>正常</t>
  </si>
  <si>
    <t>[曼谷]曼谷廊曼机场阿玛瑞酒店(Amari Don Muang Airport Bangkok)(37214923)</t>
  </si>
  <si>
    <t>豪华双床房&lt;2人入住&gt;&lt;不退款&gt;&lt;早餐&gt;</t>
  </si>
  <si>
    <t>USD</t>
  </si>
  <si>
    <t>WANG/YITING,ZHANG/SHUTING</t>
  </si>
  <si>
    <t>CA5326230614USD</t>
  </si>
  <si>
    <t>未提现</t>
  </si>
  <si>
    <t>携程开票</t>
  </si>
  <si>
    <t xml:space="preserve">3194358	</t>
  </si>
  <si>
    <t xml:space="preserve">	</t>
  </si>
  <si>
    <t xml:space="preserve">999223504789760	</t>
  </si>
  <si>
    <t>[莫阿尔博阿尔]莫阿尔博阿尔海豚之家度假酒店(Dolphin House Resort Moalboal)(37211943)</t>
  </si>
  <si>
    <t>标准双人房&lt;2人入住&gt;&lt;不退款&gt;&lt;早餐&gt;</t>
  </si>
  <si>
    <t>GONG/SINYEONG</t>
  </si>
  <si>
    <t xml:space="preserve">3201178	</t>
  </si>
  <si>
    <t xml:space="preserve">-1487945726	</t>
  </si>
  <si>
    <t xml:space="preserve">999223540371920	</t>
  </si>
  <si>
    <t>[曼谷]隆齐格兰德中心点酒店(Grande Centre Point Hotel Ploenchit)(37207258)</t>
  </si>
  <si>
    <t>高级阳台房&lt;2人入住&gt;&lt;不退款&gt;</t>
  </si>
  <si>
    <t>palay/sinipa,palay/sinipa</t>
  </si>
  <si>
    <t xml:space="preserve">3207539	</t>
  </si>
  <si>
    <t xml:space="preserve">206137	</t>
  </si>
  <si>
    <t xml:space="preserve">999224093730567	</t>
  </si>
  <si>
    <t>[乔治市]槟城皇家朱兰酒店 (槟城对抗新冠肺炎认证)(Royale Chulan Penang)(37204098)</t>
  </si>
  <si>
    <t>高级房&lt;2人入住&gt;&lt;不退款&gt;</t>
  </si>
  <si>
    <t>Nurul Zubaidah/Binti Sazali</t>
  </si>
  <si>
    <t xml:space="preserve">3354023	</t>
  </si>
  <si>
    <t xml:space="preserve">8902932	</t>
  </si>
  <si>
    <t xml:space="preserve">999224122427364	</t>
  </si>
  <si>
    <t>[吉隆坡]吉隆坡四季酒店(Four Seasons Hotel Kuala Lumpur)(40721593)</t>
  </si>
  <si>
    <t>尊贵公园景观房&lt;2人入住&gt;&lt;不退款&gt;</t>
  </si>
  <si>
    <t>HUANG/SONGFA,WANG/JIANWEI</t>
  </si>
  <si>
    <t xml:space="preserve">3364730	</t>
  </si>
  <si>
    <t xml:space="preserve">3197937	</t>
  </si>
  <si>
    <t xml:space="preserve">999224311953119	</t>
  </si>
  <si>
    <t>[首尔]三井酒店(Hotel Samjung)(37236514)</t>
  </si>
  <si>
    <t>标准双床房&lt;2人入住&gt;&lt;不退款&gt;</t>
  </si>
  <si>
    <t>ITO/SHICHIRO</t>
  </si>
  <si>
    <t xml:space="preserve">3399271	</t>
  </si>
  <si>
    <t xml:space="preserve">23044724	</t>
  </si>
  <si>
    <t xml:space="preserve">999224536359884	</t>
  </si>
  <si>
    <t>[新加坡]新加坡圣淘沙索菲特度假村及水疗中心(Sofitel Singapore Sentosa Resort &amp; Spa (SG Clean))(37241146)</t>
  </si>
  <si>
    <t>奢华特大床房&lt;2人入住&gt;&lt;不退款&gt;&lt;早餐&gt;</t>
  </si>
  <si>
    <t>POH/ANNE</t>
  </si>
  <si>
    <t xml:space="preserve">3448333	</t>
  </si>
  <si>
    <t xml:space="preserve">71408076	</t>
  </si>
  <si>
    <t xml:space="preserve">999224595711912	</t>
  </si>
  <si>
    <t>[古晋]美音酒店 - 古晋海滨店(Tune Hotel - Waterfront Kuching)(39054135)</t>
  </si>
  <si>
    <t>双床房&lt;2人入住&gt;&lt;不退款&gt;</t>
  </si>
  <si>
    <t>SHARIFAH/SYAFEELA AFIQAH</t>
  </si>
  <si>
    <t xml:space="preserve">3460374	</t>
  </si>
  <si>
    <t xml:space="preserve">176575558	</t>
  </si>
  <si>
    <t xml:space="preserve">999224597133883	</t>
  </si>
  <si>
    <t>[乔治市]槟城乔治敦图恩酒店(Tune Hotel Georgetown Penang)(39035338)</t>
  </si>
  <si>
    <t>大床房&lt;2人入住&gt;&lt;不退款&gt;</t>
  </si>
  <si>
    <t>RAHMAN/ILI AQILAH</t>
  </si>
  <si>
    <t xml:space="preserve">3460658	</t>
  </si>
  <si>
    <t xml:space="preserve">137905	</t>
  </si>
  <si>
    <t xml:space="preserve">999224603767539	</t>
  </si>
  <si>
    <t>[曼谷]曼谷阿玛瑞廊曼机场酒店(Amari Don Muang Airport Bangkok)(37214923)</t>
  </si>
  <si>
    <t>豪华特大床房&lt;2人入住&gt;&lt;不退款&gt;</t>
  </si>
  <si>
    <t>khamsakul /ponlaphat</t>
  </si>
  <si>
    <t xml:space="preserve">3462659	</t>
  </si>
  <si>
    <t xml:space="preserve">7152448	</t>
  </si>
  <si>
    <t xml:space="preserve">999224658873416	</t>
  </si>
  <si>
    <t>[八打灵再也]皇家朱兰白沙罗酒店(Royale Chulan Damansara)(37225853)</t>
  </si>
  <si>
    <t>NAZIR/NURSYAKIRA</t>
  </si>
  <si>
    <t xml:space="preserve">3476178	</t>
  </si>
  <si>
    <t xml:space="preserve">621305	</t>
  </si>
  <si>
    <t xml:space="preserve">999224682493219	</t>
  </si>
  <si>
    <t>[芽庄]芽庄皇后安娜酒店(Queen Ann Nha Trang Hotel)(44801929)</t>
  </si>
  <si>
    <t>尊贵房&lt;2人入住&gt;&lt;不退款&gt;</t>
  </si>
  <si>
    <t>luu/quyen,luu/quyen</t>
  </si>
  <si>
    <t xml:space="preserve">3480509	</t>
  </si>
  <si>
    <t xml:space="preserve">999224682798697	</t>
  </si>
  <si>
    <t>[普吉岛]普吉岛我的海滩度假村(My Beach Resort Phuket)(40721435)</t>
  </si>
  <si>
    <t>高级海滨房&lt;2人入住&gt;&lt;不退款&gt;</t>
  </si>
  <si>
    <t>EZAT/AZZAT</t>
  </si>
  <si>
    <t xml:space="preserve">3480650	</t>
  </si>
  <si>
    <t xml:space="preserve">-24806024	</t>
  </si>
  <si>
    <t xml:space="preserve">999224699062886	</t>
  </si>
  <si>
    <t>[芭堤雅]帕纳利别墅酒店(Adelphi Pattaya)(37054566)</t>
  </si>
  <si>
    <t>豪华双人床房(带阳台)&lt;2人入住&gt;&lt;不退款&gt;</t>
  </si>
  <si>
    <t>DIREKSOONTHORN/KHAJORNDEJ</t>
  </si>
  <si>
    <t xml:space="preserve">3485326	</t>
  </si>
  <si>
    <t xml:space="preserve">-25419194	</t>
  </si>
  <si>
    <t xml:space="preserve">999224699865305	</t>
  </si>
  <si>
    <t>[曼谷]曼谷科伦酒店(Column Bangkok Hotel)(37209596)</t>
  </si>
  <si>
    <t>行政一室房&lt;2人入住&gt;&lt;不退款&gt;</t>
  </si>
  <si>
    <t>ZHANG/WEI</t>
  </si>
  <si>
    <t xml:space="preserve">3485831	</t>
  </si>
  <si>
    <t xml:space="preserve">999224704697037	</t>
  </si>
  <si>
    <t>[马卡蒂]新世界马卡蒂酒店(New World Makati Hotel)(37221886)</t>
  </si>
  <si>
    <t>高级双床房&lt;2人入住&gt;&lt;不退款&gt;</t>
  </si>
  <si>
    <t>Cummings/Thomas Alan</t>
  </si>
  <si>
    <t xml:space="preserve">3486405	</t>
  </si>
  <si>
    <t xml:space="preserve">7384399	</t>
  </si>
  <si>
    <t>,</t>
  </si>
  <si>
    <t xml:space="preserve"> USD 2547</t>
  </si>
  <si>
    <t>A230614093731911</t>
  </si>
  <si>
    <t>A230614093845911</t>
  </si>
  <si>
    <t>USD / HKD 当前参考汇率: 7.83257</t>
  </si>
  <si>
    <t>总计：2547 USD/
19949.56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</si>
  <si>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</si>
  <si>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</si>
  <si>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</si>
  <si>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</si>
  <si>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</si>
  <si>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</si>
  <si>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</si>
  <si>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</si>
  <si>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</si>
  <si>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</si>
  <si>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</si>
  <si>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</si>
  <si>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</si>
  <si>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</si>
  <si>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</si>
  <si>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</si>
  <si>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</si>
  <si>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</si>
  <si>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</si>
  <si>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2023-06-10</t>
  </si>
  <si>
    <t>3486405</t>
  </si>
  <si>
    <t>马尼拉新世界酒店</t>
  </si>
  <si>
    <t>Cummings Thomas Alan</t>
  </si>
  <si>
    <t>2023-06-11</t>
  </si>
  <si>
    <t>退房日周结</t>
  </si>
  <si>
    <t>807.53</t>
  </si>
  <si>
    <t>113.00</t>
  </si>
  <si>
    <t>0</t>
  </si>
  <si>
    <t>0.00</t>
  </si>
  <si>
    <t>携程盛景国际直连</t>
  </si>
  <si>
    <t>01.010677</t>
  </si>
  <si>
    <t>2023-06-10 14:50:58</t>
  </si>
  <si>
    <t>否</t>
  </si>
  <si>
    <t>汇智国际旅游发展有限公司</t>
  </si>
  <si>
    <t>直采</t>
  </si>
  <si>
    <t>菲律宾</t>
  </si>
  <si>
    <t>3485831</t>
  </si>
  <si>
    <t>科伦曼谷酒店</t>
  </si>
  <si>
    <t>ZHANG WEI</t>
  </si>
  <si>
    <t>600.29</t>
  </si>
  <si>
    <t>84.00</t>
  </si>
  <si>
    <t>2023-06-10 12:45:33</t>
  </si>
  <si>
    <t>直连</t>
  </si>
  <si>
    <t>泰国</t>
  </si>
  <si>
    <t>3485326</t>
  </si>
  <si>
    <t>芭堤雅帕纳利别墅酒店</t>
  </si>
  <si>
    <t>DIREKSOONTHORN KHAJORNDEJ</t>
  </si>
  <si>
    <t>278.71</t>
  </si>
  <si>
    <t>39.00</t>
  </si>
  <si>
    <t>2023-06-10 11:08:53</t>
  </si>
  <si>
    <t>999224682493219,</t>
  </si>
  <si>
    <t>2023-06-09</t>
  </si>
  <si>
    <t>3482369</t>
  </si>
  <si>
    <t>芽庄皇后安娜酒店</t>
  </si>
  <si>
    <t>luu quyen,luu quyen</t>
  </si>
  <si>
    <t>870.19</t>
  </si>
  <si>
    <t>122.00</t>
  </si>
  <si>
    <t>-122</t>
  </si>
  <si>
    <t>-870</t>
  </si>
  <si>
    <t>2023-06-09 18:39:01</t>
  </si>
  <si>
    <t>越南</t>
  </si>
  <si>
    <t>3480650</t>
  </si>
  <si>
    <t>普吉岛我的海滩酒店</t>
  </si>
  <si>
    <t>EZAT AZZAT</t>
  </si>
  <si>
    <t>2368.06</t>
  </si>
  <si>
    <t>332.00</t>
  </si>
  <si>
    <t>2023-06-09 12:17:17</t>
  </si>
  <si>
    <t>3480509</t>
  </si>
  <si>
    <t>2023-06-12 11:34:53</t>
  </si>
  <si>
    <t>2023-06-08</t>
  </si>
  <si>
    <t>3476178</t>
  </si>
  <si>
    <t>吉隆坡白沙罗皇家朱兰酒店</t>
  </si>
  <si>
    <t>NAZIR NURSYAKIRA</t>
  </si>
  <si>
    <t>400.05</t>
  </si>
  <si>
    <t>56.00</t>
  </si>
  <si>
    <t>2023-06-08 10:43:32</t>
  </si>
  <si>
    <t>马来西亚</t>
  </si>
  <si>
    <t>2023-06-04</t>
  </si>
  <si>
    <t>3462659</t>
  </si>
  <si>
    <t>曼谷廊曼机场阿玛瑞酒店</t>
  </si>
  <si>
    <t>khamsakul ponlaphat</t>
  </si>
  <si>
    <t>1010.71</t>
  </si>
  <si>
    <t>142.00</t>
  </si>
  <si>
    <t>2023-06-05 08:51:10</t>
  </si>
  <si>
    <t>3460658</t>
  </si>
  <si>
    <t>槟城市途恩酒店</t>
  </si>
  <si>
    <t>RAHMAN ILI AQILAH</t>
  </si>
  <si>
    <t>284.71</t>
  </si>
  <si>
    <t>40.00</t>
  </si>
  <si>
    <t>2023-06-06 10:53:00</t>
  </si>
  <si>
    <t>3460374</t>
  </si>
  <si>
    <t>河滨区途恩酒店</t>
  </si>
  <si>
    <t>SHARIFAH SYAFEELA AFIQAH</t>
  </si>
  <si>
    <t>128.12</t>
  </si>
  <si>
    <t>18.00</t>
  </si>
  <si>
    <t>2023-06-04 16:45:45</t>
  </si>
  <si>
    <t>2023-06-01</t>
  </si>
  <si>
    <t>3448333</t>
  </si>
  <si>
    <t>新加坡圣淘沙索菲特度假村及水疗中心 (Staycation Approved)</t>
  </si>
  <si>
    <t>POH ANNE</t>
  </si>
  <si>
    <t>4256.43</t>
  </si>
  <si>
    <t>597.00</t>
  </si>
  <si>
    <t>2023-06-02 18:36:27</t>
  </si>
  <si>
    <t>新加坡</t>
  </si>
  <si>
    <t>2023-05-20</t>
  </si>
  <si>
    <t>3399271</t>
  </si>
  <si>
    <t>首尔三井酒店</t>
  </si>
  <si>
    <t>ITO SHICHIRO</t>
  </si>
  <si>
    <t>1306.56</t>
  </si>
  <si>
    <t>186.00</t>
  </si>
  <si>
    <t>2023-05-20 18:27:48</t>
  </si>
  <si>
    <t>韩国</t>
  </si>
  <si>
    <t>2023-05-13</t>
  </si>
  <si>
    <t>3364730</t>
  </si>
  <si>
    <t>吉隆坡四季酒店</t>
  </si>
  <si>
    <t>HUANG SONGFA,WANG JIANWEI</t>
  </si>
  <si>
    <t>2832.22</t>
  </si>
  <si>
    <t>406.00</t>
  </si>
  <si>
    <t>2023-05-13 15:10:37</t>
  </si>
  <si>
    <t>2023-05-11</t>
  </si>
  <si>
    <t>3354023</t>
  </si>
  <si>
    <t>槟城皇家朱兰酒店</t>
  </si>
  <si>
    <t>Nurul Zubaidah Binti Sazali</t>
  </si>
  <si>
    <t>410.07</t>
  </si>
  <si>
    <t>59.00</t>
  </si>
  <si>
    <t>2023-05-12 14:06:49</t>
  </si>
  <si>
    <t>2023-04-08</t>
  </si>
  <si>
    <t>3207539</t>
  </si>
  <si>
    <t>曼谷奔齐中心大酒店</t>
  </si>
  <si>
    <t>palay sinipa,palay sinipa</t>
  </si>
  <si>
    <t>1116.70</t>
  </si>
  <si>
    <t>162.00</t>
  </si>
  <si>
    <t>2023-04-08 11:11:32</t>
  </si>
  <si>
    <t>2023-04-05</t>
  </si>
  <si>
    <t>3201178</t>
  </si>
  <si>
    <t>海豚之家潜水水疗度假村</t>
  </si>
  <si>
    <t>GONG SINYEONG</t>
  </si>
  <si>
    <t>827.53</t>
  </si>
  <si>
    <t>120.00</t>
  </si>
  <si>
    <t>2023-04-05 21:18:22</t>
  </si>
  <si>
    <t>2023-04-03</t>
  </si>
  <si>
    <t>3194358</t>
  </si>
  <si>
    <t>WANG YITING,ZHANG SHUTING</t>
  </si>
  <si>
    <t>489.45</t>
  </si>
  <si>
    <t>71.00</t>
  </si>
  <si>
    <t>2023-04-03 14:39:48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</si>
</sst>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26</xdr:row>
      <xdr:rowOff>53340</xdr:rowOff>
    </xdr:from>
    <xdr:to>
      <xdr:col>13</xdr:col>
      <xdr:colOff>419735</xdr:colOff>
      <xdr:row>50</xdr:row>
      <xdr:rowOff>7620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4808220"/>
          <a:ext cx="9639300" cy="4343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7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45087</v>
      </c>
      <c r="G2" s="6">
        <v>45088</v>
      </c>
      <c r="H2" s="4">
        <v>1</v>
      </c>
      <c r="I2" s="4">
        <v>1</v>
      </c>
      <c r="J2" s="4">
        <v>1</v>
      </c>
      <c r="K2" s="4" t="s">
        <v>30</v>
      </c>
      <c r="L2" s="4">
        <v>71</v>
      </c>
      <c r="M2" s="4">
        <v>71</v>
      </c>
      <c r="N2" s="4" t="s">
        <v>31</v>
      </c>
      <c r="O2" s="4" t="s">
        <v>32</v>
      </c>
      <c r="P2" s="4" t="s">
        <v>33</v>
      </c>
      <c r="Q2" s="4">
        <v>0</v>
      </c>
      <c r="R2" s="7">
        <v>45019</v>
      </c>
      <c r="S2" s="6">
        <v>45091</v>
      </c>
      <c r="T2" s="4" t="s">
        <v>34</v>
      </c>
      <c r="U2" s="4">
        <v>71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45087</v>
      </c>
      <c r="G3" s="6">
        <v>45088</v>
      </c>
      <c r="H3" s="4">
        <v>1</v>
      </c>
      <c r="I3" s="4">
        <v>1</v>
      </c>
      <c r="J3" s="4">
        <v>1</v>
      </c>
      <c r="K3" s="4" t="s">
        <v>30</v>
      </c>
      <c r="L3" s="4">
        <v>120</v>
      </c>
      <c r="M3" s="4">
        <v>120</v>
      </c>
      <c r="N3" s="4" t="s">
        <v>40</v>
      </c>
      <c r="O3" s="4" t="s">
        <v>32</v>
      </c>
      <c r="P3" s="4" t="s">
        <v>33</v>
      </c>
      <c r="Q3" s="4">
        <v>0</v>
      </c>
      <c r="R3" s="7">
        <v>45021</v>
      </c>
      <c r="S3" s="6">
        <v>45091</v>
      </c>
      <c r="T3" s="4" t="s">
        <v>34</v>
      </c>
      <c r="U3" s="4">
        <v>120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45086</v>
      </c>
      <c r="G4" s="6">
        <v>45088</v>
      </c>
      <c r="H4" s="4">
        <v>1</v>
      </c>
      <c r="I4" s="4">
        <v>2</v>
      </c>
      <c r="J4" s="4">
        <v>2</v>
      </c>
      <c r="K4" s="4" t="s">
        <v>30</v>
      </c>
      <c r="L4" s="4">
        <v>162</v>
      </c>
      <c r="M4" s="4">
        <v>162</v>
      </c>
      <c r="N4" s="4" t="s">
        <v>46</v>
      </c>
      <c r="O4" s="4" t="s">
        <v>32</v>
      </c>
      <c r="P4" s="4" t="s">
        <v>33</v>
      </c>
      <c r="Q4" s="4">
        <v>0</v>
      </c>
      <c r="R4" s="7">
        <v>45024</v>
      </c>
      <c r="S4" s="6">
        <v>45091</v>
      </c>
      <c r="T4" s="4" t="s">
        <v>34</v>
      </c>
      <c r="U4" s="4">
        <v>162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45087</v>
      </c>
      <c r="G5" s="6">
        <v>45088</v>
      </c>
      <c r="H5" s="4">
        <v>1</v>
      </c>
      <c r="I5" s="4">
        <v>1</v>
      </c>
      <c r="J5" s="4">
        <v>1</v>
      </c>
      <c r="K5" s="4" t="s">
        <v>30</v>
      </c>
      <c r="L5" s="4">
        <v>59</v>
      </c>
      <c r="M5" s="4">
        <v>59</v>
      </c>
      <c r="N5" s="4" t="s">
        <v>52</v>
      </c>
      <c r="O5" s="4" t="s">
        <v>32</v>
      </c>
      <c r="P5" s="4" t="s">
        <v>33</v>
      </c>
      <c r="Q5" s="4">
        <v>0</v>
      </c>
      <c r="R5" s="7">
        <v>45057</v>
      </c>
      <c r="S5" s="6">
        <v>45091</v>
      </c>
      <c r="T5" s="4" t="s">
        <v>34</v>
      </c>
      <c r="U5" s="4">
        <v>59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45086</v>
      </c>
      <c r="G6" s="6">
        <v>45088</v>
      </c>
      <c r="H6" s="4">
        <v>1</v>
      </c>
      <c r="I6" s="4">
        <v>2</v>
      </c>
      <c r="J6" s="4">
        <v>2</v>
      </c>
      <c r="K6" s="4" t="s">
        <v>30</v>
      </c>
      <c r="L6" s="4">
        <v>406</v>
      </c>
      <c r="M6" s="4">
        <v>406</v>
      </c>
      <c r="N6" s="4" t="s">
        <v>58</v>
      </c>
      <c r="O6" s="4" t="s">
        <v>32</v>
      </c>
      <c r="P6" s="4" t="s">
        <v>33</v>
      </c>
      <c r="Q6" s="4">
        <v>0</v>
      </c>
      <c r="R6" s="7">
        <v>45059</v>
      </c>
      <c r="S6" s="6">
        <v>45091</v>
      </c>
      <c r="T6" s="4" t="s">
        <v>34</v>
      </c>
      <c r="U6" s="4">
        <v>406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45086</v>
      </c>
      <c r="G7" s="6">
        <v>45088</v>
      </c>
      <c r="H7" s="4">
        <v>1</v>
      </c>
      <c r="I7" s="4">
        <v>2</v>
      </c>
      <c r="J7" s="4">
        <v>2</v>
      </c>
      <c r="K7" s="4" t="s">
        <v>30</v>
      </c>
      <c r="L7" s="4">
        <v>186</v>
      </c>
      <c r="M7" s="4">
        <v>186</v>
      </c>
      <c r="N7" s="4" t="s">
        <v>64</v>
      </c>
      <c r="O7" s="4" t="s">
        <v>32</v>
      </c>
      <c r="P7" s="4" t="s">
        <v>33</v>
      </c>
      <c r="Q7" s="4">
        <v>0</v>
      </c>
      <c r="R7" s="7">
        <v>45066</v>
      </c>
      <c r="S7" s="6">
        <v>45091</v>
      </c>
      <c r="T7" s="4" t="s">
        <v>34</v>
      </c>
      <c r="U7" s="4">
        <v>186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45086</v>
      </c>
      <c r="G8" s="6">
        <v>45088</v>
      </c>
      <c r="H8" s="4">
        <v>1</v>
      </c>
      <c r="I8" s="4">
        <v>2</v>
      </c>
      <c r="J8" s="4">
        <v>2</v>
      </c>
      <c r="K8" s="4" t="s">
        <v>30</v>
      </c>
      <c r="L8" s="4">
        <v>597</v>
      </c>
      <c r="M8" s="4">
        <v>597</v>
      </c>
      <c r="N8" s="4" t="s">
        <v>70</v>
      </c>
      <c r="O8" s="4" t="s">
        <v>32</v>
      </c>
      <c r="P8" s="4" t="s">
        <v>33</v>
      </c>
      <c r="Q8" s="4">
        <v>0</v>
      </c>
      <c r="R8" s="7">
        <v>45078</v>
      </c>
      <c r="S8" s="6">
        <v>45091</v>
      </c>
      <c r="T8" s="4" t="s">
        <v>34</v>
      </c>
      <c r="U8" s="4">
        <v>597</v>
      </c>
      <c r="V8" s="4">
        <v>0</v>
      </c>
      <c r="W8" s="4">
        <v>0</v>
      </c>
      <c r="X8" s="4" t="s">
        <v>71</v>
      </c>
      <c r="Y8" s="4" t="s">
        <v>72</v>
      </c>
    </row>
    <row r="9" s="4" customFormat="1" spans="1:25">
      <c r="A9" s="4" t="s">
        <v>73</v>
      </c>
      <c r="B9" s="4" t="s">
        <v>26</v>
      </c>
      <c r="C9" s="4" t="s">
        <v>27</v>
      </c>
      <c r="D9" s="4" t="s">
        <v>74</v>
      </c>
      <c r="E9" s="4" t="s">
        <v>75</v>
      </c>
      <c r="F9" s="6">
        <v>45087</v>
      </c>
      <c r="G9" s="6">
        <v>45088</v>
      </c>
      <c r="H9" s="4">
        <v>1</v>
      </c>
      <c r="I9" s="4">
        <v>1</v>
      </c>
      <c r="J9" s="4">
        <v>1</v>
      </c>
      <c r="K9" s="4" t="s">
        <v>30</v>
      </c>
      <c r="L9" s="4">
        <v>18</v>
      </c>
      <c r="M9" s="4">
        <v>18</v>
      </c>
      <c r="N9" s="4" t="s">
        <v>76</v>
      </c>
      <c r="O9" s="4" t="s">
        <v>32</v>
      </c>
      <c r="P9" s="4" t="s">
        <v>33</v>
      </c>
      <c r="Q9" s="4">
        <v>0</v>
      </c>
      <c r="R9" s="7">
        <v>45081</v>
      </c>
      <c r="S9" s="6">
        <v>45091</v>
      </c>
      <c r="T9" s="4" t="s">
        <v>34</v>
      </c>
      <c r="U9" s="4">
        <v>18</v>
      </c>
      <c r="V9" s="4">
        <v>0</v>
      </c>
      <c r="W9" s="4">
        <v>0</v>
      </c>
      <c r="X9" s="4" t="s">
        <v>77</v>
      </c>
      <c r="Y9" s="4" t="s">
        <v>78</v>
      </c>
    </row>
    <row r="10" s="4" customFormat="1" spans="1:25">
      <c r="A10" s="4" t="s">
        <v>79</v>
      </c>
      <c r="B10" s="4" t="s">
        <v>26</v>
      </c>
      <c r="C10" s="4" t="s">
        <v>27</v>
      </c>
      <c r="D10" s="4" t="s">
        <v>80</v>
      </c>
      <c r="E10" s="4" t="s">
        <v>81</v>
      </c>
      <c r="F10" s="6">
        <v>45086</v>
      </c>
      <c r="G10" s="6">
        <v>45088</v>
      </c>
      <c r="H10" s="4">
        <v>1</v>
      </c>
      <c r="I10" s="4">
        <v>2</v>
      </c>
      <c r="J10" s="4">
        <v>2</v>
      </c>
      <c r="K10" s="4" t="s">
        <v>30</v>
      </c>
      <c r="L10" s="4">
        <v>40</v>
      </c>
      <c r="M10" s="4">
        <v>40</v>
      </c>
      <c r="N10" s="4" t="s">
        <v>82</v>
      </c>
      <c r="O10" s="4" t="s">
        <v>32</v>
      </c>
      <c r="P10" s="4" t="s">
        <v>33</v>
      </c>
      <c r="Q10" s="4">
        <v>0</v>
      </c>
      <c r="R10" s="7">
        <v>45081</v>
      </c>
      <c r="S10" s="6">
        <v>45091</v>
      </c>
      <c r="T10" s="4" t="s">
        <v>34</v>
      </c>
      <c r="U10" s="4">
        <v>40</v>
      </c>
      <c r="V10" s="4">
        <v>0</v>
      </c>
      <c r="W10" s="4">
        <v>0</v>
      </c>
      <c r="X10" s="4" t="s">
        <v>83</v>
      </c>
      <c r="Y10" s="4" t="s">
        <v>84</v>
      </c>
    </row>
    <row r="11" s="4" customFormat="1" spans="1:25">
      <c r="A11" s="4" t="s">
        <v>85</v>
      </c>
      <c r="B11" s="4" t="s">
        <v>26</v>
      </c>
      <c r="C11" s="4" t="s">
        <v>27</v>
      </c>
      <c r="D11" s="4" t="s">
        <v>86</v>
      </c>
      <c r="E11" s="4" t="s">
        <v>87</v>
      </c>
      <c r="F11" s="6">
        <v>45086</v>
      </c>
      <c r="G11" s="6">
        <v>45088</v>
      </c>
      <c r="H11" s="4">
        <v>1</v>
      </c>
      <c r="I11" s="4">
        <v>2</v>
      </c>
      <c r="J11" s="4">
        <v>2</v>
      </c>
      <c r="K11" s="4" t="s">
        <v>30</v>
      </c>
      <c r="L11" s="4">
        <v>142</v>
      </c>
      <c r="M11" s="4">
        <v>142</v>
      </c>
      <c r="N11" s="4" t="s">
        <v>88</v>
      </c>
      <c r="O11" s="4" t="s">
        <v>32</v>
      </c>
      <c r="P11" s="4" t="s">
        <v>33</v>
      </c>
      <c r="Q11" s="4">
        <v>0</v>
      </c>
      <c r="R11" s="7">
        <v>45081</v>
      </c>
      <c r="S11" s="6">
        <v>45091</v>
      </c>
      <c r="T11" s="4" t="s">
        <v>34</v>
      </c>
      <c r="U11" s="4">
        <v>142</v>
      </c>
      <c r="V11" s="4">
        <v>0</v>
      </c>
      <c r="W11" s="4">
        <v>0</v>
      </c>
      <c r="X11" s="4" t="s">
        <v>89</v>
      </c>
      <c r="Y11" s="4" t="s">
        <v>90</v>
      </c>
    </row>
    <row r="12" s="4" customFormat="1" spans="1:25">
      <c r="A12" s="4" t="s">
        <v>91</v>
      </c>
      <c r="B12" s="4" t="s">
        <v>26</v>
      </c>
      <c r="C12" s="4" t="s">
        <v>27</v>
      </c>
      <c r="D12" s="4" t="s">
        <v>92</v>
      </c>
      <c r="E12" s="4" t="s">
        <v>51</v>
      </c>
      <c r="F12" s="6">
        <v>45087</v>
      </c>
      <c r="G12" s="6">
        <v>45088</v>
      </c>
      <c r="H12" s="4">
        <v>1</v>
      </c>
      <c r="I12" s="4">
        <v>1</v>
      </c>
      <c r="J12" s="4">
        <v>1</v>
      </c>
      <c r="K12" s="4" t="s">
        <v>30</v>
      </c>
      <c r="L12" s="4">
        <v>56</v>
      </c>
      <c r="M12" s="4">
        <v>56</v>
      </c>
      <c r="N12" s="4" t="s">
        <v>93</v>
      </c>
      <c r="O12" s="4" t="s">
        <v>32</v>
      </c>
      <c r="P12" s="4" t="s">
        <v>33</v>
      </c>
      <c r="Q12" s="4">
        <v>0</v>
      </c>
      <c r="R12" s="7">
        <v>45085.0000115741</v>
      </c>
      <c r="S12" s="6">
        <v>45091</v>
      </c>
      <c r="T12" s="4" t="s">
        <v>34</v>
      </c>
      <c r="U12" s="4">
        <v>56</v>
      </c>
      <c r="V12" s="4">
        <v>0</v>
      </c>
      <c r="W12" s="4">
        <v>0</v>
      </c>
      <c r="X12" s="4" t="s">
        <v>94</v>
      </c>
      <c r="Y12" s="4" t="s">
        <v>95</v>
      </c>
    </row>
    <row r="13" s="4" customFormat="1" spans="1:25">
      <c r="A13" s="4" t="s">
        <v>96</v>
      </c>
      <c r="B13" s="4" t="s">
        <v>26</v>
      </c>
      <c r="C13" s="4" t="s">
        <v>27</v>
      </c>
      <c r="D13" s="4" t="s">
        <v>97</v>
      </c>
      <c r="E13" s="4" t="s">
        <v>98</v>
      </c>
      <c r="F13" s="6">
        <v>45087</v>
      </c>
      <c r="G13" s="6">
        <v>45088</v>
      </c>
      <c r="H13" s="4">
        <v>2</v>
      </c>
      <c r="I13" s="4">
        <v>1</v>
      </c>
      <c r="J13" s="4">
        <v>2</v>
      </c>
      <c r="K13" s="4" t="s">
        <v>30</v>
      </c>
      <c r="L13" s="4">
        <v>122</v>
      </c>
      <c r="M13" s="4">
        <v>122</v>
      </c>
      <c r="N13" s="4" t="s">
        <v>99</v>
      </c>
      <c r="O13" s="4" t="s">
        <v>32</v>
      </c>
      <c r="P13" s="4" t="s">
        <v>33</v>
      </c>
      <c r="Q13" s="4">
        <v>0</v>
      </c>
      <c r="R13" s="7">
        <v>45086.0000115741</v>
      </c>
      <c r="S13" s="6">
        <v>45091</v>
      </c>
      <c r="T13" s="4" t="s">
        <v>34</v>
      </c>
      <c r="U13" s="4">
        <v>122</v>
      </c>
      <c r="V13" s="4">
        <v>0</v>
      </c>
      <c r="W13" s="4">
        <v>0</v>
      </c>
      <c r="X13" s="4" t="s">
        <v>100</v>
      </c>
      <c r="Y13" s="4" t="s">
        <v>36</v>
      </c>
    </row>
    <row r="14" s="4" customFormat="1" spans="1:25">
      <c r="A14" s="4" t="s">
        <v>101</v>
      </c>
      <c r="B14" s="4" t="s">
        <v>26</v>
      </c>
      <c r="C14" s="4" t="s">
        <v>27</v>
      </c>
      <c r="D14" s="4" t="s">
        <v>102</v>
      </c>
      <c r="E14" s="4" t="s">
        <v>103</v>
      </c>
      <c r="F14" s="6">
        <v>45086</v>
      </c>
      <c r="G14" s="6">
        <v>45088</v>
      </c>
      <c r="H14" s="4">
        <v>1</v>
      </c>
      <c r="I14" s="4">
        <v>2</v>
      </c>
      <c r="J14" s="4">
        <v>2</v>
      </c>
      <c r="K14" s="4" t="s">
        <v>30</v>
      </c>
      <c r="L14" s="4">
        <v>332</v>
      </c>
      <c r="M14" s="4">
        <v>332</v>
      </c>
      <c r="N14" s="4" t="s">
        <v>104</v>
      </c>
      <c r="O14" s="4" t="s">
        <v>32</v>
      </c>
      <c r="P14" s="4" t="s">
        <v>33</v>
      </c>
      <c r="Q14" s="4">
        <v>0</v>
      </c>
      <c r="R14" s="7">
        <v>45086</v>
      </c>
      <c r="S14" s="6">
        <v>45091</v>
      </c>
      <c r="T14" s="4" t="s">
        <v>34</v>
      </c>
      <c r="U14" s="4">
        <v>332</v>
      </c>
      <c r="V14" s="4">
        <v>0</v>
      </c>
      <c r="W14" s="4">
        <v>0</v>
      </c>
      <c r="X14" s="4" t="s">
        <v>105</v>
      </c>
      <c r="Y14" s="4" t="s">
        <v>106</v>
      </c>
    </row>
    <row r="15" s="4" customFormat="1" spans="1:25">
      <c r="A15" s="4" t="s">
        <v>107</v>
      </c>
      <c r="B15" s="4" t="s">
        <v>26</v>
      </c>
      <c r="C15" s="4" t="s">
        <v>27</v>
      </c>
      <c r="D15" s="4" t="s">
        <v>108</v>
      </c>
      <c r="E15" s="4" t="s">
        <v>109</v>
      </c>
      <c r="F15" s="6">
        <v>45087</v>
      </c>
      <c r="G15" s="6">
        <v>45088</v>
      </c>
      <c r="H15" s="4">
        <v>1</v>
      </c>
      <c r="I15" s="4">
        <v>1</v>
      </c>
      <c r="J15" s="4">
        <v>1</v>
      </c>
      <c r="K15" s="4" t="s">
        <v>30</v>
      </c>
      <c r="L15" s="4">
        <v>39</v>
      </c>
      <c r="M15" s="4">
        <v>39</v>
      </c>
      <c r="N15" s="4" t="s">
        <v>110</v>
      </c>
      <c r="O15" s="4" t="s">
        <v>32</v>
      </c>
      <c r="P15" s="4" t="s">
        <v>33</v>
      </c>
      <c r="Q15" s="4">
        <v>0</v>
      </c>
      <c r="R15" s="7">
        <v>45087.0000115741</v>
      </c>
      <c r="S15" s="6">
        <v>45091</v>
      </c>
      <c r="T15" s="4" t="s">
        <v>34</v>
      </c>
      <c r="U15" s="4">
        <v>39</v>
      </c>
      <c r="V15" s="4">
        <v>0</v>
      </c>
      <c r="W15" s="4">
        <v>0</v>
      </c>
      <c r="X15" s="4" t="s">
        <v>111</v>
      </c>
      <c r="Y15" s="4" t="s">
        <v>112</v>
      </c>
    </row>
    <row r="16" s="4" customFormat="1" spans="1:25">
      <c r="A16" s="4" t="s">
        <v>113</v>
      </c>
      <c r="B16" s="4" t="s">
        <v>26</v>
      </c>
      <c r="C16" s="4" t="s">
        <v>27</v>
      </c>
      <c r="D16" s="4" t="s">
        <v>114</v>
      </c>
      <c r="E16" s="4" t="s">
        <v>115</v>
      </c>
      <c r="F16" s="6">
        <v>45087</v>
      </c>
      <c r="G16" s="6">
        <v>45088</v>
      </c>
      <c r="H16" s="4">
        <v>1</v>
      </c>
      <c r="I16" s="4">
        <v>1</v>
      </c>
      <c r="J16" s="4">
        <v>1</v>
      </c>
      <c r="K16" s="4" t="s">
        <v>30</v>
      </c>
      <c r="L16" s="4">
        <v>84</v>
      </c>
      <c r="M16" s="4">
        <v>84</v>
      </c>
      <c r="N16" s="4" t="s">
        <v>116</v>
      </c>
      <c r="O16" s="4" t="s">
        <v>32</v>
      </c>
      <c r="P16" s="4" t="s">
        <v>33</v>
      </c>
      <c r="Q16" s="4">
        <v>0</v>
      </c>
      <c r="R16" s="7">
        <v>45087.0000115741</v>
      </c>
      <c r="S16" s="6">
        <v>45091</v>
      </c>
      <c r="T16" s="4" t="s">
        <v>34</v>
      </c>
      <c r="U16" s="4">
        <v>84</v>
      </c>
      <c r="V16" s="4">
        <v>0</v>
      </c>
      <c r="W16" s="4">
        <v>0</v>
      </c>
      <c r="X16" s="4" t="s">
        <v>117</v>
      </c>
      <c r="Y16" s="4" t="s">
        <v>36</v>
      </c>
    </row>
    <row r="17" s="4" customFormat="1" spans="1:25">
      <c r="A17" s="4" t="s">
        <v>118</v>
      </c>
      <c r="B17" s="4" t="s">
        <v>26</v>
      </c>
      <c r="C17" s="4" t="s">
        <v>27</v>
      </c>
      <c r="D17" s="4" t="s">
        <v>119</v>
      </c>
      <c r="E17" s="4" t="s">
        <v>120</v>
      </c>
      <c r="F17" s="6">
        <v>45087</v>
      </c>
      <c r="G17" s="6">
        <v>45088</v>
      </c>
      <c r="H17" s="4">
        <v>1</v>
      </c>
      <c r="I17" s="4">
        <v>1</v>
      </c>
      <c r="J17" s="4">
        <v>1</v>
      </c>
      <c r="K17" s="4" t="s">
        <v>30</v>
      </c>
      <c r="L17" s="4">
        <v>113</v>
      </c>
      <c r="M17" s="4">
        <v>113</v>
      </c>
      <c r="N17" s="4" t="s">
        <v>121</v>
      </c>
      <c r="O17" s="4" t="s">
        <v>32</v>
      </c>
      <c r="P17" s="4" t="s">
        <v>33</v>
      </c>
      <c r="Q17" s="4">
        <v>0</v>
      </c>
      <c r="R17" s="7">
        <v>45087.0000115741</v>
      </c>
      <c r="S17" s="6">
        <v>45091</v>
      </c>
      <c r="T17" s="4" t="s">
        <v>34</v>
      </c>
      <c r="U17" s="4">
        <v>113</v>
      </c>
      <c r="V17" s="4">
        <v>0</v>
      </c>
      <c r="W17" s="4">
        <v>0</v>
      </c>
      <c r="X17" s="4" t="s">
        <v>122</v>
      </c>
      <c r="Y17" s="4" t="s">
        <v>123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workbookViewId="0">
      <selection activeCell="E22" sqref="E22"/>
    </sheetView>
  </sheetViews>
  <sheetFormatPr defaultColWidth="10" defaultRowHeight="14.4"/>
  <cols>
    <col min="1" max="1" width="12.8888888888889" style="4"/>
    <col min="2" max="3" width="10.7777777777778" style="4"/>
    <col min="4" max="16362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124</v>
      </c>
    </row>
    <row r="2" s="4" customFormat="1" spans="1:9">
      <c r="A2" s="5">
        <v>999223468547493</v>
      </c>
      <c r="B2" s="6">
        <v>45087</v>
      </c>
      <c r="C2" s="6">
        <v>45088</v>
      </c>
      <c r="D2" s="4">
        <v>71</v>
      </c>
      <c r="E2" s="4" t="str">
        <f>VLOOKUP(A2,HOP!A:L,12,0)</f>
        <v>71.00</v>
      </c>
      <c r="F2" s="4" t="str">
        <f>VLOOKUP(A2,HOP!A:C,3,0)</f>
        <v>3194358</v>
      </c>
      <c r="G2" s="4">
        <f>D2-E2</f>
        <v>0</v>
      </c>
      <c r="H2" s="4" t="str">
        <f>$H$1&amp;F2</f>
        <v>,3194358</v>
      </c>
      <c r="I2" s="4" t="str">
        <f>VLOOKUP(A2,HOP!A:U,21,0)</f>
        <v>直采</v>
      </c>
    </row>
    <row r="3" s="4" customFormat="1" spans="1:9">
      <c r="A3" s="5">
        <v>999223504789760</v>
      </c>
      <c r="B3" s="6">
        <v>45087</v>
      </c>
      <c r="C3" s="6">
        <v>45088</v>
      </c>
      <c r="D3" s="4">
        <v>120</v>
      </c>
      <c r="E3" s="4" t="str">
        <f>VLOOKUP(A3,HOP!A:L,12,0)</f>
        <v>120.00</v>
      </c>
      <c r="F3" s="4" t="str">
        <f>VLOOKUP(A3,HOP!A:C,3,0)</f>
        <v>3201178</v>
      </c>
      <c r="G3" s="4">
        <f t="shared" ref="G3:G17" si="0">D3-E3</f>
        <v>0</v>
      </c>
      <c r="H3" s="4" t="str">
        <f t="shared" ref="H3:H17" si="1">$H$1&amp;F3</f>
        <v>,3201178</v>
      </c>
      <c r="I3" s="4" t="str">
        <f>VLOOKUP(A3,HOP!A:U,21,0)</f>
        <v>直连</v>
      </c>
    </row>
    <row r="4" s="4" customFormat="1" spans="1:9">
      <c r="A4" s="5">
        <v>999223540371920</v>
      </c>
      <c r="B4" s="6">
        <v>45086</v>
      </c>
      <c r="C4" s="6">
        <v>45088</v>
      </c>
      <c r="D4" s="4">
        <v>162</v>
      </c>
      <c r="E4" s="4" t="str">
        <f>VLOOKUP(A4,HOP!A:L,12,0)</f>
        <v>162.00</v>
      </c>
      <c r="F4" s="4" t="str">
        <f>VLOOKUP(A4,HOP!A:C,3,0)</f>
        <v>3207539</v>
      </c>
      <c r="G4" s="4">
        <f t="shared" si="0"/>
        <v>0</v>
      </c>
      <c r="H4" s="4" t="str">
        <f t="shared" si="1"/>
        <v>,3207539</v>
      </c>
      <c r="I4" s="4" t="str">
        <f>VLOOKUP(A4,HOP!A:U,21,0)</f>
        <v>直采</v>
      </c>
    </row>
    <row r="5" s="4" customFormat="1" spans="1:9">
      <c r="A5" s="5">
        <v>999224093730567</v>
      </c>
      <c r="B5" s="6">
        <v>45087</v>
      </c>
      <c r="C5" s="6">
        <v>45088</v>
      </c>
      <c r="D5" s="4">
        <v>59</v>
      </c>
      <c r="E5" s="4" t="str">
        <f>VLOOKUP(A5,HOP!A:L,12,0)</f>
        <v>59.00</v>
      </c>
      <c r="F5" s="4" t="str">
        <f>VLOOKUP(A5,HOP!A:C,3,0)</f>
        <v>3354023</v>
      </c>
      <c r="G5" s="4">
        <f t="shared" si="0"/>
        <v>0</v>
      </c>
      <c r="H5" s="4" t="str">
        <f t="shared" si="1"/>
        <v>,3354023</v>
      </c>
      <c r="I5" s="4" t="str">
        <f>VLOOKUP(A5,HOP!A:U,21,0)</f>
        <v>直采</v>
      </c>
    </row>
    <row r="6" s="4" customFormat="1" spans="1:9">
      <c r="A6" s="5">
        <v>999224122427364</v>
      </c>
      <c r="B6" s="6">
        <v>45086</v>
      </c>
      <c r="C6" s="6">
        <v>45088</v>
      </c>
      <c r="D6" s="4">
        <v>406</v>
      </c>
      <c r="E6" s="4" t="str">
        <f>VLOOKUP(A6,HOP!A:L,12,0)</f>
        <v>406.00</v>
      </c>
      <c r="F6" s="4" t="str">
        <f>VLOOKUP(A6,HOP!A:C,3,0)</f>
        <v>3364730</v>
      </c>
      <c r="G6" s="4">
        <f t="shared" si="0"/>
        <v>0</v>
      </c>
      <c r="H6" s="4" t="str">
        <f t="shared" si="1"/>
        <v>,3364730</v>
      </c>
      <c r="I6" s="4" t="str">
        <f>VLOOKUP(A6,HOP!A:U,21,0)</f>
        <v>直采</v>
      </c>
    </row>
    <row r="7" s="4" customFormat="1" spans="1:9">
      <c r="A7" s="5">
        <v>999224311953119</v>
      </c>
      <c r="B7" s="6">
        <v>45086</v>
      </c>
      <c r="C7" s="6">
        <v>45088</v>
      </c>
      <c r="D7" s="4">
        <v>186</v>
      </c>
      <c r="E7" s="4" t="str">
        <f>VLOOKUP(A7,HOP!A:L,12,0)</f>
        <v>186.00</v>
      </c>
      <c r="F7" s="4" t="str">
        <f>VLOOKUP(A7,HOP!A:C,3,0)</f>
        <v>3399271</v>
      </c>
      <c r="G7" s="4">
        <f t="shared" si="0"/>
        <v>0</v>
      </c>
      <c r="H7" s="4" t="str">
        <f t="shared" si="1"/>
        <v>,3399271</v>
      </c>
      <c r="I7" s="4" t="str">
        <f>VLOOKUP(A7,HOP!A:U,21,0)</f>
        <v>直采</v>
      </c>
    </row>
    <row r="8" s="4" customFormat="1" spans="1:9">
      <c r="A8" s="5">
        <v>999224536359884</v>
      </c>
      <c r="B8" s="6">
        <v>45086</v>
      </c>
      <c r="C8" s="6">
        <v>45088</v>
      </c>
      <c r="D8" s="4">
        <v>597</v>
      </c>
      <c r="E8" s="4" t="str">
        <f>VLOOKUP(A8,HOP!A:L,12,0)</f>
        <v>597.00</v>
      </c>
      <c r="F8" s="4" t="str">
        <f>VLOOKUP(A8,HOP!A:C,3,0)</f>
        <v>3448333</v>
      </c>
      <c r="G8" s="4">
        <f t="shared" si="0"/>
        <v>0</v>
      </c>
      <c r="H8" s="4" t="str">
        <f t="shared" si="1"/>
        <v>,3448333</v>
      </c>
      <c r="I8" s="4" t="str">
        <f>VLOOKUP(A8,HOP!A:U,21,0)</f>
        <v>直采</v>
      </c>
    </row>
    <row r="9" s="4" customFormat="1" spans="1:9">
      <c r="A9" s="5">
        <v>999224595711912</v>
      </c>
      <c r="B9" s="6">
        <v>45087</v>
      </c>
      <c r="C9" s="6">
        <v>45088</v>
      </c>
      <c r="D9" s="4">
        <v>18</v>
      </c>
      <c r="E9" s="4" t="str">
        <f>VLOOKUP(A9,HOP!A:L,12,0)</f>
        <v>18.00</v>
      </c>
      <c r="F9" s="4" t="str">
        <f>VLOOKUP(A9,HOP!A:C,3,0)</f>
        <v>3460374</v>
      </c>
      <c r="G9" s="4">
        <f t="shared" si="0"/>
        <v>0</v>
      </c>
      <c r="H9" s="4" t="str">
        <f t="shared" si="1"/>
        <v>,3460374</v>
      </c>
      <c r="I9" s="4" t="str">
        <f>VLOOKUP(A9,HOP!A:U,21,0)</f>
        <v>直采</v>
      </c>
    </row>
    <row r="10" s="4" customFormat="1" spans="1:9">
      <c r="A10" s="5">
        <v>999224597133883</v>
      </c>
      <c r="B10" s="6">
        <v>45086</v>
      </c>
      <c r="C10" s="6">
        <v>45088</v>
      </c>
      <c r="D10" s="4">
        <v>40</v>
      </c>
      <c r="E10" s="4" t="str">
        <f>VLOOKUP(A10,HOP!A:L,12,0)</f>
        <v>40.00</v>
      </c>
      <c r="F10" s="4" t="str">
        <f>VLOOKUP(A10,HOP!A:C,3,0)</f>
        <v>3460658</v>
      </c>
      <c r="G10" s="4">
        <f t="shared" si="0"/>
        <v>0</v>
      </c>
      <c r="H10" s="4" t="str">
        <f t="shared" si="1"/>
        <v>,3460658</v>
      </c>
      <c r="I10" s="4" t="str">
        <f>VLOOKUP(A10,HOP!A:U,21,0)</f>
        <v>直采</v>
      </c>
    </row>
    <row r="11" s="4" customFormat="1" spans="1:9">
      <c r="A11" s="5">
        <v>999224603767539</v>
      </c>
      <c r="B11" s="6">
        <v>45086</v>
      </c>
      <c r="C11" s="6">
        <v>45088</v>
      </c>
      <c r="D11" s="4">
        <v>142</v>
      </c>
      <c r="E11" s="4" t="str">
        <f>VLOOKUP(A11,HOP!A:L,12,0)</f>
        <v>142.00</v>
      </c>
      <c r="F11" s="4" t="str">
        <f>VLOOKUP(A11,HOP!A:C,3,0)</f>
        <v>3462659</v>
      </c>
      <c r="G11" s="4">
        <f t="shared" si="0"/>
        <v>0</v>
      </c>
      <c r="H11" s="4" t="str">
        <f t="shared" si="1"/>
        <v>,3462659</v>
      </c>
      <c r="I11" s="4" t="str">
        <f>VLOOKUP(A11,HOP!A:U,21,0)</f>
        <v>直采</v>
      </c>
    </row>
    <row r="12" s="4" customFormat="1" spans="1:9">
      <c r="A12" s="5">
        <v>999224658873416</v>
      </c>
      <c r="B12" s="6">
        <v>45087</v>
      </c>
      <c r="C12" s="6">
        <v>45088</v>
      </c>
      <c r="D12" s="4">
        <v>56</v>
      </c>
      <c r="E12" s="4" t="str">
        <f>VLOOKUP(A12,HOP!A:L,12,0)</f>
        <v>56.00</v>
      </c>
      <c r="F12" s="4" t="str">
        <f>VLOOKUP(A12,HOP!A:C,3,0)</f>
        <v>3476178</v>
      </c>
      <c r="G12" s="4">
        <f t="shared" si="0"/>
        <v>0</v>
      </c>
      <c r="H12" s="4" t="str">
        <f t="shared" si="1"/>
        <v>,3476178</v>
      </c>
      <c r="I12" s="4" t="str">
        <f>VLOOKUP(A12,HOP!A:U,21,0)</f>
        <v>直采</v>
      </c>
    </row>
    <row r="13" s="4" customFormat="1" spans="1:9">
      <c r="A13" s="5">
        <v>999224682493219</v>
      </c>
      <c r="B13" s="6">
        <v>45087</v>
      </c>
      <c r="C13" s="6">
        <v>45088</v>
      </c>
      <c r="D13" s="4">
        <v>122</v>
      </c>
      <c r="E13" s="4" t="str">
        <f>VLOOKUP(A13,HOP!A:L,12,0)</f>
        <v>122.00</v>
      </c>
      <c r="F13" s="4" t="str">
        <f>VLOOKUP(A13,HOP!A:C,3,0)</f>
        <v>3480509</v>
      </c>
      <c r="G13" s="4">
        <f t="shared" si="0"/>
        <v>0</v>
      </c>
      <c r="H13" s="4" t="str">
        <f t="shared" si="1"/>
        <v>,3480509</v>
      </c>
      <c r="I13" s="4" t="str">
        <f>VLOOKUP(A13,HOP!A:U,21,0)</f>
        <v>直采</v>
      </c>
    </row>
    <row r="14" s="4" customFormat="1" spans="1:9">
      <c r="A14" s="5">
        <v>999224682798697</v>
      </c>
      <c r="B14" s="6">
        <v>45086</v>
      </c>
      <c r="C14" s="6">
        <v>45088</v>
      </c>
      <c r="D14" s="4">
        <v>332</v>
      </c>
      <c r="E14" s="4" t="str">
        <f>VLOOKUP(A14,HOP!A:L,12,0)</f>
        <v>332.00</v>
      </c>
      <c r="F14" s="4" t="str">
        <f>VLOOKUP(A14,HOP!A:C,3,0)</f>
        <v>3480650</v>
      </c>
      <c r="G14" s="4">
        <f t="shared" si="0"/>
        <v>0</v>
      </c>
      <c r="H14" s="4" t="str">
        <f t="shared" si="1"/>
        <v>,3480650</v>
      </c>
      <c r="I14" s="4" t="str">
        <f>VLOOKUP(A14,HOP!A:U,21,0)</f>
        <v>直连</v>
      </c>
    </row>
    <row r="15" s="4" customFormat="1" spans="1:9">
      <c r="A15" s="5">
        <v>999224699062886</v>
      </c>
      <c r="B15" s="6">
        <v>45087</v>
      </c>
      <c r="C15" s="6">
        <v>45088</v>
      </c>
      <c r="D15" s="4">
        <v>39</v>
      </c>
      <c r="E15" s="4" t="str">
        <f>VLOOKUP(A15,HOP!A:L,12,0)</f>
        <v>39.00</v>
      </c>
      <c r="F15" s="4" t="str">
        <f>VLOOKUP(A15,HOP!A:C,3,0)</f>
        <v>3485326</v>
      </c>
      <c r="G15" s="4">
        <f t="shared" si="0"/>
        <v>0</v>
      </c>
      <c r="H15" s="4" t="str">
        <f t="shared" si="1"/>
        <v>,3485326</v>
      </c>
      <c r="I15" s="4" t="str">
        <f>VLOOKUP(A15,HOP!A:U,21,0)</f>
        <v>直连</v>
      </c>
    </row>
    <row r="16" s="4" customFormat="1" spans="1:9">
      <c r="A16" s="5">
        <v>999224699865305</v>
      </c>
      <c r="B16" s="6">
        <v>45087</v>
      </c>
      <c r="C16" s="6">
        <v>45088</v>
      </c>
      <c r="D16" s="4">
        <v>84</v>
      </c>
      <c r="E16" s="4" t="str">
        <f>VLOOKUP(A16,HOP!A:L,12,0)</f>
        <v>84.00</v>
      </c>
      <c r="F16" s="4" t="str">
        <f>VLOOKUP(A16,HOP!A:C,3,0)</f>
        <v>3485831</v>
      </c>
      <c r="G16" s="4">
        <f t="shared" si="0"/>
        <v>0</v>
      </c>
      <c r="H16" s="4" t="str">
        <f t="shared" si="1"/>
        <v>,3485831</v>
      </c>
      <c r="I16" s="4" t="str">
        <f>VLOOKUP(A16,HOP!A:U,21,0)</f>
        <v>直连</v>
      </c>
    </row>
    <row r="17" s="4" customFormat="1" spans="1:9">
      <c r="A17" s="5">
        <v>999224704697037</v>
      </c>
      <c r="B17" s="6">
        <v>45087</v>
      </c>
      <c r="C17" s="6">
        <v>45088</v>
      </c>
      <c r="D17" s="4">
        <v>113</v>
      </c>
      <c r="E17" s="4" t="str">
        <f>VLOOKUP(A17,HOP!A:L,12,0)</f>
        <v>113.00</v>
      </c>
      <c r="F17" s="4" t="str">
        <f>VLOOKUP(A17,HOP!A:C,3,0)</f>
        <v>3486405</v>
      </c>
      <c r="G17" s="4">
        <f t="shared" si="0"/>
        <v>0</v>
      </c>
      <c r="H17" s="4" t="str">
        <f t="shared" si="1"/>
        <v>,3486405</v>
      </c>
      <c r="I17" s="4" t="str">
        <f>VLOOKUP(A17,HOP!A:U,21,0)</f>
        <v>直采</v>
      </c>
    </row>
    <row r="19" spans="4:4">
      <c r="D19" s="4">
        <f>SUM(D2:D18)</f>
        <v>2547</v>
      </c>
    </row>
    <row r="20" spans="4:4">
      <c r="D20" s="4" t="s">
        <v>125</v>
      </c>
    </row>
    <row r="22" spans="1:3">
      <c r="A22" s="4" t="s">
        <v>126</v>
      </c>
      <c r="B22" s="4">
        <v>1972</v>
      </c>
      <c r="C22" s="4">
        <v>15445.83</v>
      </c>
    </row>
    <row r="23" spans="1:3">
      <c r="A23" s="4" t="s">
        <v>127</v>
      </c>
      <c r="B23" s="4">
        <v>575</v>
      </c>
      <c r="C23" s="4">
        <v>4503.73</v>
      </c>
    </row>
    <row r="24" spans="1:3">
      <c r="A24" s="4" t="s">
        <v>128</v>
      </c>
      <c r="B24" s="4">
        <f>SUM(B22:B23)</f>
        <v>2547</v>
      </c>
      <c r="C24" s="4">
        <f>SUM(C22:C23)</f>
        <v>19949.56</v>
      </c>
    </row>
    <row r="25" spans="1:1">
      <c r="A25" s="4" t="s">
        <v>129</v>
      </c>
    </row>
  </sheetData>
  <autoFilter ref="A1:X17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"/>
  <sheetViews>
    <sheetView workbookViewId="0">
      <selection activeCell="A5" sqref="A5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130</v>
      </c>
      <c r="B1" s="2" t="s">
        <v>131</v>
      </c>
      <c r="C1" s="2" t="s">
        <v>132</v>
      </c>
      <c r="D1" s="2" t="s">
        <v>133</v>
      </c>
      <c r="E1" s="2" t="s">
        <v>13</v>
      </c>
      <c r="F1" s="2" t="s">
        <v>5</v>
      </c>
      <c r="G1" s="2" t="s">
        <v>6</v>
      </c>
      <c r="H1" s="2" t="s">
        <v>134</v>
      </c>
      <c r="I1" s="2" t="s">
        <v>135</v>
      </c>
      <c r="J1" s="2" t="s">
        <v>136</v>
      </c>
      <c r="K1" s="2" t="s">
        <v>137</v>
      </c>
      <c r="L1" s="2" t="s">
        <v>138</v>
      </c>
      <c r="M1" s="2" t="s">
        <v>139</v>
      </c>
      <c r="N1" s="2" t="s">
        <v>140</v>
      </c>
      <c r="O1" s="2" t="s">
        <v>141</v>
      </c>
      <c r="P1" s="2" t="s">
        <v>142</v>
      </c>
      <c r="Q1" s="2" t="s">
        <v>143</v>
      </c>
      <c r="R1" s="2" t="s">
        <v>144</v>
      </c>
      <c r="S1" s="2" t="s">
        <v>145</v>
      </c>
      <c r="T1" s="2" t="s">
        <v>146</v>
      </c>
      <c r="U1" s="2" t="s">
        <v>147</v>
      </c>
      <c r="V1" s="2" t="s">
        <v>148</v>
      </c>
    </row>
    <row r="2" s="1" customFormat="1" spans="1:22">
      <c r="A2" s="3">
        <v>999224704697037</v>
      </c>
      <c r="B2" s="1" t="s">
        <v>149</v>
      </c>
      <c r="C2" s="1" t="s">
        <v>150</v>
      </c>
      <c r="D2" s="1" t="s">
        <v>151</v>
      </c>
      <c r="E2" s="1" t="s">
        <v>152</v>
      </c>
      <c r="F2" s="1" t="s">
        <v>149</v>
      </c>
      <c r="G2" s="1" t="s">
        <v>153</v>
      </c>
      <c r="H2" s="1" t="s">
        <v>154</v>
      </c>
      <c r="I2" s="1" t="s">
        <v>155</v>
      </c>
      <c r="J2" s="1" t="s">
        <v>30</v>
      </c>
      <c r="K2" s="1" t="s">
        <v>156</v>
      </c>
      <c r="L2" s="1" t="s">
        <v>156</v>
      </c>
      <c r="M2" s="1" t="s">
        <v>157</v>
      </c>
      <c r="N2" s="1" t="s">
        <v>157</v>
      </c>
      <c r="O2" s="1" t="s">
        <v>158</v>
      </c>
      <c r="P2" s="1" t="s">
        <v>159</v>
      </c>
      <c r="Q2" s="1" t="s">
        <v>160</v>
      </c>
      <c r="R2" s="1" t="s">
        <v>161</v>
      </c>
      <c r="S2" s="1" t="s">
        <v>162</v>
      </c>
      <c r="T2" s="1" t="s">
        <v>163</v>
      </c>
      <c r="U2" s="1" t="s">
        <v>164</v>
      </c>
      <c r="V2" s="1" t="s">
        <v>165</v>
      </c>
    </row>
    <row r="3" s="1" customFormat="1" spans="1:22">
      <c r="A3" s="3">
        <v>999224699865305</v>
      </c>
      <c r="B3" s="1" t="s">
        <v>149</v>
      </c>
      <c r="C3" s="1" t="s">
        <v>166</v>
      </c>
      <c r="D3" s="1" t="s">
        <v>167</v>
      </c>
      <c r="E3" s="1" t="s">
        <v>168</v>
      </c>
      <c r="F3" s="1" t="s">
        <v>149</v>
      </c>
      <c r="G3" s="1" t="s">
        <v>153</v>
      </c>
      <c r="H3" s="1" t="s">
        <v>154</v>
      </c>
      <c r="I3" s="1" t="s">
        <v>169</v>
      </c>
      <c r="J3" s="1" t="s">
        <v>30</v>
      </c>
      <c r="K3" s="1" t="s">
        <v>170</v>
      </c>
      <c r="L3" s="1" t="s">
        <v>170</v>
      </c>
      <c r="M3" s="1" t="s">
        <v>157</v>
      </c>
      <c r="N3" s="1" t="s">
        <v>157</v>
      </c>
      <c r="O3" s="1" t="s">
        <v>158</v>
      </c>
      <c r="P3" s="1" t="s">
        <v>159</v>
      </c>
      <c r="Q3" s="1" t="s">
        <v>160</v>
      </c>
      <c r="R3" s="1" t="s">
        <v>171</v>
      </c>
      <c r="S3" s="1" t="s">
        <v>162</v>
      </c>
      <c r="T3" s="1" t="s">
        <v>163</v>
      </c>
      <c r="U3" s="1" t="s">
        <v>172</v>
      </c>
      <c r="V3" s="1" t="s">
        <v>173</v>
      </c>
    </row>
    <row r="4" s="1" customFormat="1" spans="1:22">
      <c r="A4" s="3">
        <v>999224699062886</v>
      </c>
      <c r="B4" s="1" t="s">
        <v>149</v>
      </c>
      <c r="C4" s="1" t="s">
        <v>174</v>
      </c>
      <c r="D4" s="1" t="s">
        <v>175</v>
      </c>
      <c r="E4" s="1" t="s">
        <v>176</v>
      </c>
      <c r="F4" s="1" t="s">
        <v>149</v>
      </c>
      <c r="G4" s="1" t="s">
        <v>153</v>
      </c>
      <c r="H4" s="1" t="s">
        <v>154</v>
      </c>
      <c r="I4" s="1" t="s">
        <v>177</v>
      </c>
      <c r="J4" s="1" t="s">
        <v>30</v>
      </c>
      <c r="K4" s="1" t="s">
        <v>178</v>
      </c>
      <c r="L4" s="1" t="s">
        <v>178</v>
      </c>
      <c r="M4" s="1" t="s">
        <v>157</v>
      </c>
      <c r="N4" s="1" t="s">
        <v>157</v>
      </c>
      <c r="O4" s="1" t="s">
        <v>158</v>
      </c>
      <c r="P4" s="1" t="s">
        <v>159</v>
      </c>
      <c r="Q4" s="1" t="s">
        <v>160</v>
      </c>
      <c r="R4" s="1" t="s">
        <v>179</v>
      </c>
      <c r="S4" s="1" t="s">
        <v>162</v>
      </c>
      <c r="T4" s="1" t="s">
        <v>163</v>
      </c>
      <c r="U4" s="1" t="s">
        <v>172</v>
      </c>
      <c r="V4" s="1" t="s">
        <v>173</v>
      </c>
    </row>
    <row r="5" s="1" customFormat="1" spans="1:22">
      <c r="A5" s="1" t="s">
        <v>180</v>
      </c>
      <c r="B5" s="1" t="s">
        <v>181</v>
      </c>
      <c r="C5" s="1" t="s">
        <v>182</v>
      </c>
      <c r="D5" s="1" t="s">
        <v>183</v>
      </c>
      <c r="E5" s="1" t="s">
        <v>184</v>
      </c>
      <c r="F5" s="1" t="s">
        <v>149</v>
      </c>
      <c r="G5" s="1" t="s">
        <v>153</v>
      </c>
      <c r="H5" s="1" t="s">
        <v>154</v>
      </c>
      <c r="I5" s="1" t="s">
        <v>185</v>
      </c>
      <c r="J5" s="1" t="s">
        <v>30</v>
      </c>
      <c r="K5" s="1" t="s">
        <v>186</v>
      </c>
      <c r="L5" s="1" t="s">
        <v>158</v>
      </c>
      <c r="M5" s="1" t="s">
        <v>187</v>
      </c>
      <c r="N5" s="1" t="s">
        <v>188</v>
      </c>
      <c r="O5" s="1" t="s">
        <v>158</v>
      </c>
      <c r="P5" s="1" t="s">
        <v>159</v>
      </c>
      <c r="Q5" s="1" t="s">
        <v>160</v>
      </c>
      <c r="R5" s="1" t="s">
        <v>189</v>
      </c>
      <c r="S5" s="1" t="s">
        <v>162</v>
      </c>
      <c r="T5" s="1" t="s">
        <v>163</v>
      </c>
      <c r="U5" s="1" t="s">
        <v>164</v>
      </c>
      <c r="V5" s="1" t="s">
        <v>190</v>
      </c>
    </row>
    <row r="6" s="1" customFormat="1" spans="1:22">
      <c r="A6" s="3">
        <v>999224682798697</v>
      </c>
      <c r="B6" s="1" t="s">
        <v>181</v>
      </c>
      <c r="C6" s="1" t="s">
        <v>191</v>
      </c>
      <c r="D6" s="1" t="s">
        <v>192</v>
      </c>
      <c r="E6" s="1" t="s">
        <v>193</v>
      </c>
      <c r="F6" s="1" t="s">
        <v>181</v>
      </c>
      <c r="G6" s="1" t="s">
        <v>153</v>
      </c>
      <c r="H6" s="1" t="s">
        <v>154</v>
      </c>
      <c r="I6" s="1" t="s">
        <v>194</v>
      </c>
      <c r="J6" s="1" t="s">
        <v>30</v>
      </c>
      <c r="K6" s="1" t="s">
        <v>195</v>
      </c>
      <c r="L6" s="1" t="s">
        <v>195</v>
      </c>
      <c r="M6" s="1" t="s">
        <v>157</v>
      </c>
      <c r="N6" s="1" t="s">
        <v>157</v>
      </c>
      <c r="O6" s="1" t="s">
        <v>158</v>
      </c>
      <c r="P6" s="1" t="s">
        <v>159</v>
      </c>
      <c r="Q6" s="1" t="s">
        <v>160</v>
      </c>
      <c r="R6" s="1" t="s">
        <v>196</v>
      </c>
      <c r="S6" s="1" t="s">
        <v>162</v>
      </c>
      <c r="T6" s="1" t="s">
        <v>163</v>
      </c>
      <c r="U6" s="1" t="s">
        <v>172</v>
      </c>
      <c r="V6" s="1" t="s">
        <v>173</v>
      </c>
    </row>
    <row r="7" s="1" customFormat="1" spans="1:22">
      <c r="A7" s="3">
        <v>999224682493219</v>
      </c>
      <c r="B7" s="1" t="s">
        <v>181</v>
      </c>
      <c r="C7" s="1" t="s">
        <v>197</v>
      </c>
      <c r="D7" s="1" t="s">
        <v>183</v>
      </c>
      <c r="E7" s="1" t="s">
        <v>184</v>
      </c>
      <c r="F7" s="1" t="s">
        <v>149</v>
      </c>
      <c r="G7" s="1" t="s">
        <v>153</v>
      </c>
      <c r="H7" s="1" t="s">
        <v>154</v>
      </c>
      <c r="I7" s="1" t="s">
        <v>185</v>
      </c>
      <c r="J7" s="1" t="s">
        <v>30</v>
      </c>
      <c r="K7" s="1" t="s">
        <v>186</v>
      </c>
      <c r="L7" s="1" t="s">
        <v>186</v>
      </c>
      <c r="M7" s="1" t="s">
        <v>157</v>
      </c>
      <c r="N7" s="1" t="s">
        <v>157</v>
      </c>
      <c r="O7" s="1" t="s">
        <v>158</v>
      </c>
      <c r="P7" s="1" t="s">
        <v>159</v>
      </c>
      <c r="Q7" s="1" t="s">
        <v>160</v>
      </c>
      <c r="R7" s="1" t="s">
        <v>198</v>
      </c>
      <c r="S7" s="1" t="s">
        <v>162</v>
      </c>
      <c r="T7" s="1" t="s">
        <v>163</v>
      </c>
      <c r="U7" s="1" t="s">
        <v>164</v>
      </c>
      <c r="V7" s="1" t="s">
        <v>190</v>
      </c>
    </row>
    <row r="8" s="1" customFormat="1" spans="1:22">
      <c r="A8" s="3">
        <v>999224658873416</v>
      </c>
      <c r="B8" s="1" t="s">
        <v>199</v>
      </c>
      <c r="C8" s="1" t="s">
        <v>200</v>
      </c>
      <c r="D8" s="1" t="s">
        <v>201</v>
      </c>
      <c r="E8" s="1" t="s">
        <v>202</v>
      </c>
      <c r="F8" s="1" t="s">
        <v>149</v>
      </c>
      <c r="G8" s="1" t="s">
        <v>153</v>
      </c>
      <c r="H8" s="1" t="s">
        <v>154</v>
      </c>
      <c r="I8" s="1" t="s">
        <v>203</v>
      </c>
      <c r="J8" s="1" t="s">
        <v>30</v>
      </c>
      <c r="K8" s="1" t="s">
        <v>204</v>
      </c>
      <c r="L8" s="1" t="s">
        <v>204</v>
      </c>
      <c r="M8" s="1" t="s">
        <v>157</v>
      </c>
      <c r="N8" s="1" t="s">
        <v>157</v>
      </c>
      <c r="O8" s="1" t="s">
        <v>158</v>
      </c>
      <c r="P8" s="1" t="s">
        <v>159</v>
      </c>
      <c r="Q8" s="1" t="s">
        <v>160</v>
      </c>
      <c r="R8" s="1" t="s">
        <v>205</v>
      </c>
      <c r="S8" s="1" t="s">
        <v>162</v>
      </c>
      <c r="T8" s="1" t="s">
        <v>163</v>
      </c>
      <c r="U8" s="1" t="s">
        <v>164</v>
      </c>
      <c r="V8" s="1" t="s">
        <v>206</v>
      </c>
    </row>
    <row r="9" s="1" customFormat="1" spans="1:22">
      <c r="A9" s="3">
        <v>999224603767539</v>
      </c>
      <c r="B9" s="1" t="s">
        <v>207</v>
      </c>
      <c r="C9" s="1" t="s">
        <v>208</v>
      </c>
      <c r="D9" s="1" t="s">
        <v>209</v>
      </c>
      <c r="E9" s="1" t="s">
        <v>210</v>
      </c>
      <c r="F9" s="1" t="s">
        <v>181</v>
      </c>
      <c r="G9" s="1" t="s">
        <v>153</v>
      </c>
      <c r="H9" s="1" t="s">
        <v>154</v>
      </c>
      <c r="I9" s="1" t="s">
        <v>211</v>
      </c>
      <c r="J9" s="1" t="s">
        <v>30</v>
      </c>
      <c r="K9" s="1" t="s">
        <v>212</v>
      </c>
      <c r="L9" s="1" t="s">
        <v>212</v>
      </c>
      <c r="M9" s="1" t="s">
        <v>157</v>
      </c>
      <c r="N9" s="1" t="s">
        <v>157</v>
      </c>
      <c r="O9" s="1" t="s">
        <v>158</v>
      </c>
      <c r="P9" s="1" t="s">
        <v>159</v>
      </c>
      <c r="Q9" s="1" t="s">
        <v>160</v>
      </c>
      <c r="R9" s="1" t="s">
        <v>213</v>
      </c>
      <c r="S9" s="1" t="s">
        <v>162</v>
      </c>
      <c r="T9" s="1" t="s">
        <v>163</v>
      </c>
      <c r="U9" s="1" t="s">
        <v>164</v>
      </c>
      <c r="V9" s="1" t="s">
        <v>173</v>
      </c>
    </row>
    <row r="10" s="1" customFormat="1" spans="1:22">
      <c r="A10" s="3">
        <v>999224597133883</v>
      </c>
      <c r="B10" s="1" t="s">
        <v>207</v>
      </c>
      <c r="C10" s="1" t="s">
        <v>214</v>
      </c>
      <c r="D10" s="1" t="s">
        <v>215</v>
      </c>
      <c r="E10" s="1" t="s">
        <v>216</v>
      </c>
      <c r="F10" s="1" t="s">
        <v>181</v>
      </c>
      <c r="G10" s="1" t="s">
        <v>153</v>
      </c>
      <c r="H10" s="1" t="s">
        <v>154</v>
      </c>
      <c r="I10" s="1" t="s">
        <v>217</v>
      </c>
      <c r="J10" s="1" t="s">
        <v>30</v>
      </c>
      <c r="K10" s="1" t="s">
        <v>218</v>
      </c>
      <c r="L10" s="1" t="s">
        <v>218</v>
      </c>
      <c r="M10" s="1" t="s">
        <v>157</v>
      </c>
      <c r="N10" s="1" t="s">
        <v>157</v>
      </c>
      <c r="O10" s="1" t="s">
        <v>158</v>
      </c>
      <c r="P10" s="1" t="s">
        <v>159</v>
      </c>
      <c r="Q10" s="1" t="s">
        <v>160</v>
      </c>
      <c r="R10" s="1" t="s">
        <v>219</v>
      </c>
      <c r="S10" s="1" t="s">
        <v>162</v>
      </c>
      <c r="T10" s="1" t="s">
        <v>163</v>
      </c>
      <c r="U10" s="1" t="s">
        <v>164</v>
      </c>
      <c r="V10" s="1" t="s">
        <v>206</v>
      </c>
    </row>
    <row r="11" s="1" customFormat="1" spans="1:22">
      <c r="A11" s="3">
        <v>999224595711912</v>
      </c>
      <c r="B11" s="1" t="s">
        <v>207</v>
      </c>
      <c r="C11" s="1" t="s">
        <v>220</v>
      </c>
      <c r="D11" s="1" t="s">
        <v>221</v>
      </c>
      <c r="E11" s="1" t="s">
        <v>222</v>
      </c>
      <c r="F11" s="1" t="s">
        <v>149</v>
      </c>
      <c r="G11" s="1" t="s">
        <v>153</v>
      </c>
      <c r="H11" s="1" t="s">
        <v>154</v>
      </c>
      <c r="I11" s="1" t="s">
        <v>223</v>
      </c>
      <c r="J11" s="1" t="s">
        <v>30</v>
      </c>
      <c r="K11" s="1" t="s">
        <v>224</v>
      </c>
      <c r="L11" s="1" t="s">
        <v>224</v>
      </c>
      <c r="M11" s="1" t="s">
        <v>157</v>
      </c>
      <c r="N11" s="1" t="s">
        <v>157</v>
      </c>
      <c r="O11" s="1" t="s">
        <v>158</v>
      </c>
      <c r="P11" s="1" t="s">
        <v>159</v>
      </c>
      <c r="Q11" s="1" t="s">
        <v>160</v>
      </c>
      <c r="R11" s="1" t="s">
        <v>225</v>
      </c>
      <c r="S11" s="1" t="s">
        <v>162</v>
      </c>
      <c r="T11" s="1" t="s">
        <v>163</v>
      </c>
      <c r="U11" s="1" t="s">
        <v>164</v>
      </c>
      <c r="V11" s="1" t="s">
        <v>206</v>
      </c>
    </row>
    <row r="12" s="1" customFormat="1" spans="1:22">
      <c r="A12" s="3">
        <v>999224536359884</v>
      </c>
      <c r="B12" s="1" t="s">
        <v>226</v>
      </c>
      <c r="C12" s="1" t="s">
        <v>227</v>
      </c>
      <c r="D12" s="1" t="s">
        <v>228</v>
      </c>
      <c r="E12" s="1" t="s">
        <v>229</v>
      </c>
      <c r="F12" s="1" t="s">
        <v>181</v>
      </c>
      <c r="G12" s="1" t="s">
        <v>153</v>
      </c>
      <c r="H12" s="1" t="s">
        <v>154</v>
      </c>
      <c r="I12" s="1" t="s">
        <v>230</v>
      </c>
      <c r="J12" s="1" t="s">
        <v>30</v>
      </c>
      <c r="K12" s="1" t="s">
        <v>231</v>
      </c>
      <c r="L12" s="1" t="s">
        <v>231</v>
      </c>
      <c r="M12" s="1" t="s">
        <v>157</v>
      </c>
      <c r="N12" s="1" t="s">
        <v>157</v>
      </c>
      <c r="O12" s="1" t="s">
        <v>158</v>
      </c>
      <c r="P12" s="1" t="s">
        <v>159</v>
      </c>
      <c r="Q12" s="1" t="s">
        <v>160</v>
      </c>
      <c r="R12" s="1" t="s">
        <v>232</v>
      </c>
      <c r="S12" s="1" t="s">
        <v>162</v>
      </c>
      <c r="T12" s="1" t="s">
        <v>163</v>
      </c>
      <c r="U12" s="1" t="s">
        <v>164</v>
      </c>
      <c r="V12" s="1" t="s">
        <v>233</v>
      </c>
    </row>
    <row r="13" s="1" customFormat="1" spans="1:22">
      <c r="A13" s="3">
        <v>999224311953119</v>
      </c>
      <c r="B13" s="1" t="s">
        <v>234</v>
      </c>
      <c r="C13" s="1" t="s">
        <v>235</v>
      </c>
      <c r="D13" s="1" t="s">
        <v>236</v>
      </c>
      <c r="E13" s="1" t="s">
        <v>237</v>
      </c>
      <c r="F13" s="1" t="s">
        <v>181</v>
      </c>
      <c r="G13" s="1" t="s">
        <v>153</v>
      </c>
      <c r="H13" s="1" t="s">
        <v>154</v>
      </c>
      <c r="I13" s="1" t="s">
        <v>238</v>
      </c>
      <c r="J13" s="1" t="s">
        <v>30</v>
      </c>
      <c r="K13" s="1" t="s">
        <v>239</v>
      </c>
      <c r="L13" s="1" t="s">
        <v>239</v>
      </c>
      <c r="M13" s="1" t="s">
        <v>157</v>
      </c>
      <c r="N13" s="1" t="s">
        <v>157</v>
      </c>
      <c r="O13" s="1" t="s">
        <v>158</v>
      </c>
      <c r="P13" s="1" t="s">
        <v>159</v>
      </c>
      <c r="Q13" s="1" t="s">
        <v>160</v>
      </c>
      <c r="R13" s="1" t="s">
        <v>240</v>
      </c>
      <c r="S13" s="1" t="s">
        <v>162</v>
      </c>
      <c r="T13" s="1" t="s">
        <v>163</v>
      </c>
      <c r="U13" s="1" t="s">
        <v>164</v>
      </c>
      <c r="V13" s="1" t="s">
        <v>241</v>
      </c>
    </row>
    <row r="14" s="1" customFormat="1" spans="1:22">
      <c r="A14" s="3">
        <v>999224122427364</v>
      </c>
      <c r="B14" s="1" t="s">
        <v>242</v>
      </c>
      <c r="C14" s="1" t="s">
        <v>243</v>
      </c>
      <c r="D14" s="1" t="s">
        <v>244</v>
      </c>
      <c r="E14" s="1" t="s">
        <v>245</v>
      </c>
      <c r="F14" s="1" t="s">
        <v>181</v>
      </c>
      <c r="G14" s="1" t="s">
        <v>153</v>
      </c>
      <c r="H14" s="1" t="s">
        <v>154</v>
      </c>
      <c r="I14" s="1" t="s">
        <v>246</v>
      </c>
      <c r="J14" s="1" t="s">
        <v>30</v>
      </c>
      <c r="K14" s="1" t="s">
        <v>247</v>
      </c>
      <c r="L14" s="1" t="s">
        <v>247</v>
      </c>
      <c r="M14" s="1" t="s">
        <v>157</v>
      </c>
      <c r="N14" s="1" t="s">
        <v>157</v>
      </c>
      <c r="O14" s="1" t="s">
        <v>158</v>
      </c>
      <c r="P14" s="1" t="s">
        <v>159</v>
      </c>
      <c r="Q14" s="1" t="s">
        <v>160</v>
      </c>
      <c r="R14" s="1" t="s">
        <v>248</v>
      </c>
      <c r="S14" s="1" t="s">
        <v>162</v>
      </c>
      <c r="T14" s="1" t="s">
        <v>163</v>
      </c>
      <c r="U14" s="1" t="s">
        <v>164</v>
      </c>
      <c r="V14" s="1" t="s">
        <v>206</v>
      </c>
    </row>
    <row r="15" s="1" customFormat="1" spans="1:22">
      <c r="A15" s="3">
        <v>999224093730567</v>
      </c>
      <c r="B15" s="1" t="s">
        <v>249</v>
      </c>
      <c r="C15" s="1" t="s">
        <v>250</v>
      </c>
      <c r="D15" s="1" t="s">
        <v>251</v>
      </c>
      <c r="E15" s="1" t="s">
        <v>252</v>
      </c>
      <c r="F15" s="1" t="s">
        <v>149</v>
      </c>
      <c r="G15" s="1" t="s">
        <v>153</v>
      </c>
      <c r="H15" s="1" t="s">
        <v>154</v>
      </c>
      <c r="I15" s="1" t="s">
        <v>253</v>
      </c>
      <c r="J15" s="1" t="s">
        <v>30</v>
      </c>
      <c r="K15" s="1" t="s">
        <v>254</v>
      </c>
      <c r="L15" s="1" t="s">
        <v>254</v>
      </c>
      <c r="M15" s="1" t="s">
        <v>157</v>
      </c>
      <c r="N15" s="1" t="s">
        <v>157</v>
      </c>
      <c r="O15" s="1" t="s">
        <v>158</v>
      </c>
      <c r="P15" s="1" t="s">
        <v>159</v>
      </c>
      <c r="Q15" s="1" t="s">
        <v>160</v>
      </c>
      <c r="R15" s="1" t="s">
        <v>255</v>
      </c>
      <c r="S15" s="1" t="s">
        <v>162</v>
      </c>
      <c r="T15" s="1" t="s">
        <v>163</v>
      </c>
      <c r="U15" s="1" t="s">
        <v>164</v>
      </c>
      <c r="V15" s="1" t="s">
        <v>206</v>
      </c>
    </row>
    <row r="16" s="1" customFormat="1" spans="1:22">
      <c r="A16" s="3">
        <v>999223540371920</v>
      </c>
      <c r="B16" s="1" t="s">
        <v>256</v>
      </c>
      <c r="C16" s="1" t="s">
        <v>257</v>
      </c>
      <c r="D16" s="1" t="s">
        <v>258</v>
      </c>
      <c r="E16" s="1" t="s">
        <v>259</v>
      </c>
      <c r="F16" s="1" t="s">
        <v>181</v>
      </c>
      <c r="G16" s="1" t="s">
        <v>153</v>
      </c>
      <c r="H16" s="1" t="s">
        <v>154</v>
      </c>
      <c r="I16" s="1" t="s">
        <v>260</v>
      </c>
      <c r="J16" s="1" t="s">
        <v>30</v>
      </c>
      <c r="K16" s="1" t="s">
        <v>261</v>
      </c>
      <c r="L16" s="1" t="s">
        <v>261</v>
      </c>
      <c r="M16" s="1" t="s">
        <v>157</v>
      </c>
      <c r="N16" s="1" t="s">
        <v>157</v>
      </c>
      <c r="O16" s="1" t="s">
        <v>158</v>
      </c>
      <c r="P16" s="1" t="s">
        <v>159</v>
      </c>
      <c r="Q16" s="1" t="s">
        <v>160</v>
      </c>
      <c r="R16" s="1" t="s">
        <v>262</v>
      </c>
      <c r="S16" s="1" t="s">
        <v>162</v>
      </c>
      <c r="T16" s="1" t="s">
        <v>163</v>
      </c>
      <c r="U16" s="1" t="s">
        <v>164</v>
      </c>
      <c r="V16" s="1" t="s">
        <v>173</v>
      </c>
    </row>
    <row r="17" s="1" customFormat="1" spans="1:22">
      <c r="A17" s="3">
        <v>999223504789760</v>
      </c>
      <c r="B17" s="1" t="s">
        <v>263</v>
      </c>
      <c r="C17" s="1" t="s">
        <v>264</v>
      </c>
      <c r="D17" s="1" t="s">
        <v>265</v>
      </c>
      <c r="E17" s="1" t="s">
        <v>266</v>
      </c>
      <c r="F17" s="1" t="s">
        <v>149</v>
      </c>
      <c r="G17" s="1" t="s">
        <v>153</v>
      </c>
      <c r="H17" s="1" t="s">
        <v>154</v>
      </c>
      <c r="I17" s="1" t="s">
        <v>267</v>
      </c>
      <c r="J17" s="1" t="s">
        <v>30</v>
      </c>
      <c r="K17" s="1" t="s">
        <v>268</v>
      </c>
      <c r="L17" s="1" t="s">
        <v>268</v>
      </c>
      <c r="M17" s="1" t="s">
        <v>157</v>
      </c>
      <c r="N17" s="1" t="s">
        <v>157</v>
      </c>
      <c r="O17" s="1" t="s">
        <v>158</v>
      </c>
      <c r="P17" s="1" t="s">
        <v>159</v>
      </c>
      <c r="Q17" s="1" t="s">
        <v>160</v>
      </c>
      <c r="R17" s="1" t="s">
        <v>269</v>
      </c>
      <c r="S17" s="1" t="s">
        <v>162</v>
      </c>
      <c r="T17" s="1" t="s">
        <v>163</v>
      </c>
      <c r="U17" s="1" t="s">
        <v>172</v>
      </c>
      <c r="V17" s="1" t="s">
        <v>165</v>
      </c>
    </row>
    <row r="18" s="1" customFormat="1" spans="1:22">
      <c r="A18" s="3">
        <v>999223468547493</v>
      </c>
      <c r="B18" s="1" t="s">
        <v>270</v>
      </c>
      <c r="C18" s="1" t="s">
        <v>271</v>
      </c>
      <c r="D18" s="1" t="s">
        <v>209</v>
      </c>
      <c r="E18" s="1" t="s">
        <v>272</v>
      </c>
      <c r="F18" s="1" t="s">
        <v>149</v>
      </c>
      <c r="G18" s="1" t="s">
        <v>153</v>
      </c>
      <c r="H18" s="1" t="s">
        <v>154</v>
      </c>
      <c r="I18" s="1" t="s">
        <v>273</v>
      </c>
      <c r="J18" s="1" t="s">
        <v>30</v>
      </c>
      <c r="K18" s="1" t="s">
        <v>274</v>
      </c>
      <c r="L18" s="1" t="s">
        <v>274</v>
      </c>
      <c r="M18" s="1" t="s">
        <v>157</v>
      </c>
      <c r="N18" s="1" t="s">
        <v>157</v>
      </c>
      <c r="O18" s="1" t="s">
        <v>158</v>
      </c>
      <c r="P18" s="1" t="s">
        <v>159</v>
      </c>
      <c r="Q18" s="1" t="s">
        <v>160</v>
      </c>
      <c r="R18" s="1" t="s">
        <v>275</v>
      </c>
      <c r="S18" s="1" t="s">
        <v>162</v>
      </c>
      <c r="T18" s="1" t="s">
        <v>163</v>
      </c>
      <c r="U18" s="1" t="s">
        <v>164</v>
      </c>
      <c r="V18" s="1" t="s">
        <v>173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2023-06-14T01:29:05Z</dcterms:created>
  <dcterms:modified xsi:type="dcterms:W3CDTF">2023-06-14T01:40:47Z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D9DF14D0585C48478961F6632A8EFD74_12</vt:lpwstr>
  </property>
  <property fmtid="{D5CDD505-2E9C-101B-9397-08002B2CF9AE}" pid="3" name="KSOProductBuildVer">
    <vt:lpwstr>2052-11.1.0.14309</vt:lpwstr>
  </property>
</Properties>
</file>