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<sst xmlns="http://schemas.openxmlformats.org/spreadsheetml/2006/main" count="145" uniqueCount="99">
  <si>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</si>
  <si>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</si>
  <si>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</si>
  <si>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</si>
  <si>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</si>
  <si>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</si>
  <si>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</si>
  <si>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</si>
  <si>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</si>
  <si>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</si>
  <si>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</si>
  <si>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</si>
  <si>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</si>
  <si>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</si>
  <si>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</si>
  <si>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</si>
  <si>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</si>
  <si>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</si>
  <si>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</si>
  <si>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</si>
  <si>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</si>
  <si>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</si>
  <si>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</si>
  <si>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</si>
  <si>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</si>
  <si>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999224406306109	</t>
  </si>
  <si>
    <t>Ctrip</t>
  </si>
  <si>
    <t>正常</t>
  </si>
  <si>
    <t>[酒泉]格林豪泰(酒泉世纪广场店)(80245897)</t>
  </si>
  <si>
    <t>双床房&lt;2人入住&gt;&lt;早餐&gt;</t>
  </si>
  <si>
    <t>CNY</t>
  </si>
  <si>
    <t>凌霆</t>
  </si>
  <si>
    <t>CA13744230613CNY</t>
  </si>
  <si>
    <t>未提现</t>
  </si>
  <si>
    <t>携程开票</t>
  </si>
  <si>
    <t xml:space="preserve">3419748	</t>
  </si>
  <si>
    <t xml:space="preserve">酒店前台王女士确认	</t>
  </si>
  <si>
    <t>取消</t>
  </si>
  <si>
    <t xml:space="preserve">999223993912788	</t>
  </si>
  <si>
    <t>[香港]香港富豪东方酒店(Regal Oriental Hotel)(105479964)</t>
  </si>
  <si>
    <t>高级客房&lt;至多8间&gt;&lt;2人入住&gt;</t>
  </si>
  <si>
    <t>NG/CHUN IP</t>
  </si>
  <si>
    <t>CA13744230615CNY</t>
  </si>
  <si>
    <t xml:space="preserve">3323421	</t>
  </si>
  <si>
    <t xml:space="preserve">1683161571015559	</t>
  </si>
  <si>
    <t xml:space="preserve">999224358176512	</t>
  </si>
  <si>
    <t>[香港]香港金域假日酒店(Holiday Inn Golden Mile)(105479945)</t>
  </si>
  <si>
    <t>高级房&lt;至多8间&gt;&lt;2人入住&gt;</t>
  </si>
  <si>
    <t>HAN/MI SUK,SHIN/YOUNG JIN</t>
  </si>
  <si>
    <t xml:space="preserve">3407770	</t>
  </si>
  <si>
    <t xml:space="preserve">3102714	</t>
  </si>
  <si>
    <t>，</t>
  </si>
  <si>
    <t>2014 CNY</t>
  </si>
  <si>
    <t>A230615092229481</t>
  </si>
  <si>
    <t>总计：2014元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</si>
  <si>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</si>
  <si>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</si>
  <si>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</si>
  <si>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</si>
  <si>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</si>
  <si>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</si>
  <si>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</si>
  <si>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</si>
  <si>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</si>
  <si>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</si>
  <si>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</si>
  <si>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</si>
  <si>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</si>
  <si>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</si>
  <si>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</si>
  <si>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</si>
  <si>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</si>
  <si>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</si>
  <si>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</si>
  <si>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2023-05-22</t>
  </si>
  <si>
    <t>3407770</t>
  </si>
  <si>
    <t>香港金域假日酒店</t>
  </si>
  <si>
    <t>HAN MI SUK,SHIN YOUNG JIN</t>
  </si>
  <si>
    <t>2023-05-29</t>
  </si>
  <si>
    <t>2023-05-31</t>
  </si>
  <si>
    <t>退房日月结</t>
  </si>
  <si>
    <t>1598.00</t>
  </si>
  <si>
    <t>RMB</t>
  </si>
  <si>
    <t>0</t>
  </si>
  <si>
    <t>0.00</t>
  </si>
  <si>
    <t>携程汇登国内直连</t>
  </si>
  <si>
    <t>01.011264</t>
  </si>
  <si>
    <t>2023-05-22 22:12:50</t>
  </si>
  <si>
    <t>否</t>
  </si>
  <si>
    <t>广州汇登信息科技有限公司</t>
  </si>
  <si>
    <t>直连</t>
  </si>
  <si>
    <t>中国</t>
  </si>
  <si>
    <t>2023-05-04</t>
  </si>
  <si>
    <t>3323421</t>
  </si>
  <si>
    <t>香港富豪东方酒店</t>
  </si>
  <si>
    <t>NG CHUN IP</t>
  </si>
  <si>
    <t>2023-05-30</t>
  </si>
  <si>
    <t>416.00</t>
  </si>
  <si>
    <t>2023-05-04 08:52:54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</si>
</sst>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45072</v>
      </c>
      <c r="G2" s="6">
        <v>45075</v>
      </c>
      <c r="H2" s="4">
        <v>1</v>
      </c>
      <c r="I2" s="4">
        <v>3</v>
      </c>
      <c r="J2" s="4">
        <v>3</v>
      </c>
      <c r="K2" s="4" t="s">
        <v>30</v>
      </c>
      <c r="L2" s="4">
        <v>426</v>
      </c>
      <c r="M2" s="4">
        <v>426</v>
      </c>
      <c r="N2" s="4" t="s">
        <v>31</v>
      </c>
      <c r="O2" s="4" t="s">
        <v>32</v>
      </c>
      <c r="P2" s="4" t="s">
        <v>33</v>
      </c>
      <c r="Q2" s="4">
        <v>0</v>
      </c>
      <c r="R2" s="7">
        <v>45071</v>
      </c>
      <c r="S2" s="6">
        <v>45090</v>
      </c>
      <c r="T2" s="4" t="s">
        <v>34</v>
      </c>
      <c r="U2" s="4">
        <v>426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45072</v>
      </c>
      <c r="G3" s="6">
        <v>45075</v>
      </c>
      <c r="H3" s="4">
        <v>1</v>
      </c>
      <c r="I3" s="4">
        <v>3</v>
      </c>
      <c r="J3" s="4">
        <v>3</v>
      </c>
      <c r="K3" s="4" t="s">
        <v>30</v>
      </c>
      <c r="L3" s="4">
        <v>-426</v>
      </c>
      <c r="M3" s="4">
        <v>-426</v>
      </c>
      <c r="N3" s="4" t="s">
        <v>31</v>
      </c>
      <c r="O3" s="4" t="s">
        <v>32</v>
      </c>
      <c r="P3" s="4" t="s">
        <v>33</v>
      </c>
      <c r="Q3" s="4">
        <v>0</v>
      </c>
      <c r="R3" s="7">
        <v>45071</v>
      </c>
      <c r="S3" s="6">
        <v>45090</v>
      </c>
      <c r="T3" s="4" t="s">
        <v>34</v>
      </c>
      <c r="U3" s="4">
        <v>-426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45076</v>
      </c>
      <c r="G4" s="6">
        <v>45077</v>
      </c>
      <c r="H4" s="4">
        <v>1</v>
      </c>
      <c r="I4" s="4">
        <v>1</v>
      </c>
      <c r="J4" s="4">
        <v>1</v>
      </c>
      <c r="K4" s="4" t="s">
        <v>30</v>
      </c>
      <c r="L4" s="4">
        <v>416</v>
      </c>
      <c r="M4" s="4">
        <v>416</v>
      </c>
      <c r="N4" s="4" t="s">
        <v>41</v>
      </c>
      <c r="O4" s="4" t="s">
        <v>42</v>
      </c>
      <c r="P4" s="4" t="s">
        <v>33</v>
      </c>
      <c r="Q4" s="4">
        <v>0</v>
      </c>
      <c r="R4" s="7">
        <v>45050</v>
      </c>
      <c r="S4" s="6">
        <v>45092</v>
      </c>
      <c r="T4" s="4" t="s">
        <v>34</v>
      </c>
      <c r="U4" s="4">
        <v>416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45075</v>
      </c>
      <c r="G5" s="6">
        <v>45077</v>
      </c>
      <c r="H5" s="4">
        <v>1</v>
      </c>
      <c r="I5" s="4">
        <v>2</v>
      </c>
      <c r="J5" s="4">
        <v>2</v>
      </c>
      <c r="K5" s="4" t="s">
        <v>30</v>
      </c>
      <c r="L5" s="4">
        <v>1598</v>
      </c>
      <c r="M5" s="4">
        <v>1598</v>
      </c>
      <c r="N5" s="4" t="s">
        <v>48</v>
      </c>
      <c r="O5" s="4" t="s">
        <v>42</v>
      </c>
      <c r="P5" s="4" t="s">
        <v>33</v>
      </c>
      <c r="Q5" s="4">
        <v>0</v>
      </c>
      <c r="R5" s="7">
        <v>45068</v>
      </c>
      <c r="S5" s="6">
        <v>45092</v>
      </c>
      <c r="T5" s="4" t="s">
        <v>34</v>
      </c>
      <c r="U5" s="4">
        <v>1598</v>
      </c>
      <c r="V5" s="4">
        <v>0</v>
      </c>
      <c r="W5" s="4">
        <v>0</v>
      </c>
      <c r="X5" s="4" t="s">
        <v>49</v>
      </c>
      <c r="Y5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5">
        <v>999224406306109</v>
      </c>
      <c r="B2" s="6">
        <v>45072</v>
      </c>
      <c r="C2" s="6">
        <v>45075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999223993912788</v>
      </c>
      <c r="B3" s="6">
        <v>45076</v>
      </c>
      <c r="C3" s="6">
        <v>45077</v>
      </c>
      <c r="D3" s="4">
        <v>416</v>
      </c>
      <c r="E3" s="4" t="str">
        <f>VLOOKUP(A3,HOP!A:L,12,0)</f>
        <v>416.00</v>
      </c>
      <c r="F3" s="4" t="str">
        <f>VLOOKUP(A3,HOP!A:C,3,0)</f>
        <v>3323421</v>
      </c>
      <c r="G3" s="4">
        <f>D3-E3</f>
        <v>0</v>
      </c>
      <c r="H3" s="4" t="str">
        <f>$H$1&amp;F3</f>
        <v>，3323421</v>
      </c>
      <c r="I3" s="4" t="str">
        <f>VLOOKUP(A3,HOP!A:U,21,0)</f>
        <v>直连</v>
      </c>
    </row>
    <row r="4" s="4" customFormat="1" spans="1:9">
      <c r="A4" s="5">
        <v>999224358176512</v>
      </c>
      <c r="B4" s="6">
        <v>45075</v>
      </c>
      <c r="C4" s="6">
        <v>45077</v>
      </c>
      <c r="D4" s="4">
        <v>1598</v>
      </c>
      <c r="E4" s="4" t="str">
        <f>VLOOKUP(A4,HOP!A:L,12,0)</f>
        <v>1598.00</v>
      </c>
      <c r="F4" s="4" t="str">
        <f>VLOOKUP(A4,HOP!A:C,3,0)</f>
        <v>3407770</v>
      </c>
      <c r="G4" s="4">
        <f>D4-E4</f>
        <v>0</v>
      </c>
      <c r="H4" s="4" t="str">
        <f>$H$1&amp;F4</f>
        <v>，3407770</v>
      </c>
      <c r="I4" s="4" t="str">
        <f>VLOOKUP(A4,HOP!A:U,21,0)</f>
        <v>直连</v>
      </c>
    </row>
    <row r="6" spans="4:4">
      <c r="D6" s="4">
        <f>SUM(D2:D5)</f>
        <v>2014</v>
      </c>
    </row>
    <row r="8" spans="4:4">
      <c r="D8" s="4" t="s">
        <v>52</v>
      </c>
    </row>
    <row r="12" spans="1:1">
      <c r="A12" s="4" t="s">
        <v>53</v>
      </c>
    </row>
    <row r="13" spans="1:1">
      <c r="A13" s="4" t="s">
        <v>54</v>
      </c>
    </row>
  </sheetData>
  <autoFilter ref="A1:XFD8">
    <filterColumn colId="3">
      <filters blank="1">
        <filter val="2014"/>
        <filter val="416"/>
        <filter val="1598"/>
        <filter val="201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999224358176512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999223993912788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79</v>
      </c>
      <c r="H3" s="1" t="s">
        <v>80</v>
      </c>
      <c r="I3" s="1" t="s">
        <v>97</v>
      </c>
      <c r="J3" s="1" t="s">
        <v>82</v>
      </c>
      <c r="K3" s="1" t="s">
        <v>97</v>
      </c>
      <c r="L3" s="1" t="s">
        <v>97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98</v>
      </c>
      <c r="S3" s="1" t="s">
        <v>88</v>
      </c>
      <c r="T3" s="1" t="s">
        <v>89</v>
      </c>
      <c r="U3" s="1" t="s">
        <v>90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2023-06-15T01:19:26Z</dcterms:created>
  <dcterms:modified xsi:type="dcterms:W3CDTF">2023-06-15T01:23:38Z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6D8F81A34B014C6FA341C1E141774C07_12</vt:lpwstr>
  </property>
  <property fmtid="{D5CDD505-2E9C-101B-9397-08002B2CF9AE}" pid="3" name="KSOProductBuildVer">
    <vt:lpwstr>2052-11.1.0.14309</vt:lpwstr>
  </property>
</Properties>
</file>