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</definedName>
  </definedNames>
  <calcPr calcId="144525"/>
</workbook>
</file>

<file path=xl/sharedStrings.xml><?xml version="1.0" encoding="utf-8"?>
<sst xmlns="http://schemas.openxmlformats.org/spreadsheetml/2006/main" count="177" uniqueCount="116">
  <si>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</si>
  <si>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</si>
  <si>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</si>
  <si>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</si>
  <si>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</si>
  <si>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</si>
  <si>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</si>
  <si>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</si>
  <si>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</si>
  <si>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</si>
  <si>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</si>
  <si>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</si>
  <si>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</si>
  <si>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</si>
  <si>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</si>
  <si>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</si>
  <si>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</si>
  <si>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</si>
  <si>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</si>
  <si>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</si>
  <si>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</si>
  <si>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</si>
  <si>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</si>
  <si>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</si>
  <si>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</si>
  <si>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999224678407327	</t>
  </si>
  <si>
    <t>Ctrip</t>
  </si>
  <si>
    <t>正常</t>
  </si>
  <si>
    <t>[亚罗士打]杠杆简约酒店 - 吉隆坡吉打(The Leverage Lite Hotel - Kuala Kedah)(48376931)</t>
  </si>
  <si>
    <t>豪华双床房&lt;2人入住&gt;&lt;不退款&gt;</t>
  </si>
  <si>
    <t>USD</t>
  </si>
  <si>
    <t>helmi/muhammad,helmi/muhammad</t>
  </si>
  <si>
    <t>CA5326230615USD</t>
  </si>
  <si>
    <t>未提现</t>
  </si>
  <si>
    <t>携程开票</t>
  </si>
  <si>
    <t xml:space="preserve">3479318	</t>
  </si>
  <si>
    <t xml:space="preserve">24410565	</t>
  </si>
  <si>
    <t xml:space="preserve">999224714520524	</t>
  </si>
  <si>
    <t>[曼谷]曼谷科伦酒店(Column Bangkok Hotel)(37209596)</t>
  </si>
  <si>
    <t>行政一室房&lt;2人入住&gt;&lt;不退款&gt;</t>
  </si>
  <si>
    <t>ZHANG/WEI</t>
  </si>
  <si>
    <t xml:space="preserve">3490105	</t>
  </si>
  <si>
    <t xml:space="preserve">	</t>
  </si>
  <si>
    <t xml:space="preserve">999224714873121	</t>
  </si>
  <si>
    <t>[马卡蒂]新世界马卡蒂酒店(New World Makati Hotel)(37221886)</t>
  </si>
  <si>
    <t>俱乐部豪华房（特大床）&lt;2人入住&gt;&lt;不退款&gt;&lt;早餐&gt;</t>
  </si>
  <si>
    <t>KNUTSON/RAND MICHAEL</t>
  </si>
  <si>
    <t xml:space="preserve">3490385	</t>
  </si>
  <si>
    <t xml:space="preserve">7384518	</t>
  </si>
  <si>
    <t>,</t>
  </si>
  <si>
    <t xml:space="preserve">  USD 265</t>
  </si>
  <si>
    <t>A230615092020911</t>
  </si>
  <si>
    <t>A230615092153911</t>
  </si>
  <si>
    <t>USD / HKD 当前参考汇率: 7.83002</t>
  </si>
  <si>
    <t>总计：265 USD/
2074.96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</si>
  <si>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</si>
  <si>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</si>
  <si>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</si>
  <si>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</si>
  <si>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</si>
  <si>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</si>
  <si>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</si>
  <si>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</si>
  <si>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</si>
  <si>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</si>
  <si>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</si>
  <si>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</si>
  <si>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</si>
  <si>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</si>
  <si>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</si>
  <si>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</si>
  <si>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</si>
  <si>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</si>
  <si>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</si>
  <si>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2023-06-11</t>
  </si>
  <si>
    <t>3490385</t>
  </si>
  <si>
    <t>马尼拉新世界酒店</t>
  </si>
  <si>
    <t>KNUTSON RAND MICHAEL</t>
  </si>
  <si>
    <t>2023-06-12</t>
  </si>
  <si>
    <t>退房日周结</t>
  </si>
  <si>
    <t>1136.82</t>
  </si>
  <si>
    <t>159.00</t>
  </si>
  <si>
    <t>0</t>
  </si>
  <si>
    <t>0.00</t>
  </si>
  <si>
    <t>携程盛景国际直连</t>
  </si>
  <si>
    <t>01.010677</t>
  </si>
  <si>
    <t>2023-06-11 11:29:40</t>
  </si>
  <si>
    <t>否</t>
  </si>
  <si>
    <t>汇智国际旅游发展有限公司</t>
  </si>
  <si>
    <t>直采</t>
  </si>
  <si>
    <t>菲律宾</t>
  </si>
  <si>
    <t>2023-06-08</t>
  </si>
  <si>
    <t>3479318</t>
  </si>
  <si>
    <t>杠杆简约酒店 - 吉隆坡吉打</t>
  </si>
  <si>
    <t>helmi muhammad,helmi muhammad</t>
  </si>
  <si>
    <t>157.16</t>
  </si>
  <si>
    <t>22.00</t>
  </si>
  <si>
    <t>2023-06-08 23:47:01</t>
  </si>
  <si>
    <t>直连</t>
  </si>
  <si>
    <t>马来西亚</t>
  </si>
  <si>
    <t>2023-06-07</t>
  </si>
  <si>
    <t>3473077</t>
  </si>
  <si>
    <t>新加坡史各士皇族酒店</t>
  </si>
  <si>
    <t>BIAN WEILONG</t>
  </si>
  <si>
    <t>2023-06-10</t>
  </si>
  <si>
    <t>2798.76</t>
  </si>
  <si>
    <t>392.00</t>
  </si>
  <si>
    <t>2023-06-07 18:34:55</t>
  </si>
  <si>
    <t>新加坡</t>
  </si>
  <si>
    <t>3490105</t>
  </si>
  <si>
    <t>科伦曼谷酒店</t>
  </si>
  <si>
    <t>ZHANG WEI</t>
  </si>
  <si>
    <t>600.58</t>
  </si>
  <si>
    <t>84.00</t>
  </si>
  <si>
    <t>2023-06-11 10:05:36</t>
  </si>
  <si>
    <t>泰国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</si>
</sst>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14</xdr:col>
      <xdr:colOff>251460</xdr:colOff>
      <xdr:row>38</xdr:row>
      <xdr:rowOff>22860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194560"/>
          <a:ext cx="10157460" cy="47777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10" defaultRowHeight="14.4" outlineLevelRow="3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45088</v>
      </c>
      <c r="G2" s="6">
        <v>45089</v>
      </c>
      <c r="H2" s="4">
        <v>1</v>
      </c>
      <c r="I2" s="4">
        <v>1</v>
      </c>
      <c r="J2" s="4">
        <v>1</v>
      </c>
      <c r="K2" s="4" t="s">
        <v>30</v>
      </c>
      <c r="L2" s="4">
        <v>22</v>
      </c>
      <c r="M2" s="4">
        <v>22</v>
      </c>
      <c r="N2" s="4" t="s">
        <v>31</v>
      </c>
      <c r="O2" s="4" t="s">
        <v>32</v>
      </c>
      <c r="P2" s="4" t="s">
        <v>33</v>
      </c>
      <c r="Q2" s="4">
        <v>0</v>
      </c>
      <c r="R2" s="7">
        <v>45085.0000115741</v>
      </c>
      <c r="S2" s="6">
        <v>45092</v>
      </c>
      <c r="T2" s="4" t="s">
        <v>34</v>
      </c>
      <c r="U2" s="4">
        <v>22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45088</v>
      </c>
      <c r="G3" s="6">
        <v>45089</v>
      </c>
      <c r="H3" s="4">
        <v>1</v>
      </c>
      <c r="I3" s="4">
        <v>1</v>
      </c>
      <c r="J3" s="4">
        <v>1</v>
      </c>
      <c r="K3" s="4" t="s">
        <v>30</v>
      </c>
      <c r="L3" s="4">
        <v>84</v>
      </c>
      <c r="M3" s="4">
        <v>84</v>
      </c>
      <c r="N3" s="4" t="s">
        <v>40</v>
      </c>
      <c r="O3" s="4" t="s">
        <v>32</v>
      </c>
      <c r="P3" s="4" t="s">
        <v>33</v>
      </c>
      <c r="Q3" s="4">
        <v>0</v>
      </c>
      <c r="R3" s="7">
        <v>45088.0000115741</v>
      </c>
      <c r="S3" s="6">
        <v>45092</v>
      </c>
      <c r="T3" s="4" t="s">
        <v>34</v>
      </c>
      <c r="U3" s="4">
        <v>84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45088</v>
      </c>
      <c r="G4" s="6">
        <v>45089</v>
      </c>
      <c r="H4" s="4">
        <v>1</v>
      </c>
      <c r="I4" s="4">
        <v>1</v>
      </c>
      <c r="J4" s="4">
        <v>1</v>
      </c>
      <c r="K4" s="4" t="s">
        <v>30</v>
      </c>
      <c r="L4" s="4">
        <v>159</v>
      </c>
      <c r="M4" s="4">
        <v>159</v>
      </c>
      <c r="N4" s="4" t="s">
        <v>46</v>
      </c>
      <c r="O4" s="4" t="s">
        <v>32</v>
      </c>
      <c r="P4" s="4" t="s">
        <v>33</v>
      </c>
      <c r="Q4" s="4">
        <v>0</v>
      </c>
      <c r="R4" s="7">
        <v>45088</v>
      </c>
      <c r="S4" s="6">
        <v>45092</v>
      </c>
      <c r="T4" s="4" t="s">
        <v>34</v>
      </c>
      <c r="U4" s="4">
        <v>159</v>
      </c>
      <c r="V4" s="4">
        <v>0</v>
      </c>
      <c r="W4" s="4">
        <v>0</v>
      </c>
      <c r="X4" s="4" t="s">
        <v>47</v>
      </c>
      <c r="Y4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E9" sqref="E9"/>
    </sheetView>
  </sheetViews>
  <sheetFormatPr defaultColWidth="10" defaultRowHeight="14.4"/>
  <cols>
    <col min="1" max="1" width="12.8888888888889" style="4"/>
    <col min="2" max="3" width="10.7777777777778" style="4"/>
    <col min="4" max="16363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49</v>
      </c>
    </row>
    <row r="2" s="4" customFormat="1" spans="1:9">
      <c r="A2" s="5">
        <v>999224678407327</v>
      </c>
      <c r="B2" s="6">
        <v>45088</v>
      </c>
      <c r="C2" s="6">
        <v>45089</v>
      </c>
      <c r="D2" s="4">
        <v>22</v>
      </c>
      <c r="E2" s="4" t="str">
        <f>VLOOKUP(A2,HOP!A:L,12,0)</f>
        <v>22.00</v>
      </c>
      <c r="F2" s="4" t="str">
        <f>VLOOKUP(A2,HOP!A:C,3,0)</f>
        <v>3479318</v>
      </c>
      <c r="G2" s="4">
        <f>D2-E2</f>
        <v>0</v>
      </c>
      <c r="H2" s="4" t="str">
        <f>$H$1&amp;F2</f>
        <v>,3479318</v>
      </c>
      <c r="I2" s="4" t="str">
        <f>VLOOKUP(A2,HOP!A:U,21,0)</f>
        <v>直连</v>
      </c>
    </row>
    <row r="3" s="4" customFormat="1" spans="1:9">
      <c r="A3" s="5">
        <v>999224714520524</v>
      </c>
      <c r="B3" s="6">
        <v>45088</v>
      </c>
      <c r="C3" s="6">
        <v>45089</v>
      </c>
      <c r="D3" s="4">
        <v>84</v>
      </c>
      <c r="E3" s="4" t="str">
        <f>VLOOKUP(A3,HOP!A:L,12,0)</f>
        <v>84.00</v>
      </c>
      <c r="F3" s="4" t="str">
        <f>VLOOKUP(A3,HOP!A:C,3,0)</f>
        <v>3490105</v>
      </c>
      <c r="G3" s="4">
        <f>D3-E3</f>
        <v>0</v>
      </c>
      <c r="H3" s="4" t="str">
        <f>$H$1&amp;F3</f>
        <v>,3490105</v>
      </c>
      <c r="I3" s="4" t="str">
        <f>VLOOKUP(A3,HOP!A:U,21,0)</f>
        <v>直连</v>
      </c>
    </row>
    <row r="4" s="4" customFormat="1" spans="1:9">
      <c r="A4" s="5">
        <v>999224714873121</v>
      </c>
      <c r="B4" s="6">
        <v>45088</v>
      </c>
      <c r="C4" s="6">
        <v>45089</v>
      </c>
      <c r="D4" s="4">
        <v>159</v>
      </c>
      <c r="E4" s="4" t="str">
        <f>VLOOKUP(A4,HOP!A:L,12,0)</f>
        <v>159.00</v>
      </c>
      <c r="F4" s="4" t="str">
        <f>VLOOKUP(A4,HOP!A:C,3,0)</f>
        <v>3490385</v>
      </c>
      <c r="G4" s="4">
        <f>D4-E4</f>
        <v>0</v>
      </c>
      <c r="H4" s="4" t="str">
        <f>$H$1&amp;F4</f>
        <v>,3490385</v>
      </c>
      <c r="I4" s="4" t="str">
        <f>VLOOKUP(A4,HOP!A:U,21,0)</f>
        <v>直采</v>
      </c>
    </row>
    <row r="6" spans="4:4">
      <c r="D6" s="4">
        <f>SUM(D2:D5)</f>
        <v>265</v>
      </c>
    </row>
    <row r="7" spans="4:4">
      <c r="D7" s="4" t="s">
        <v>50</v>
      </c>
    </row>
    <row r="8" spans="1:3">
      <c r="A8" s="4" t="s">
        <v>51</v>
      </c>
      <c r="B8" s="4">
        <v>159</v>
      </c>
      <c r="C8" s="4">
        <v>1244.97</v>
      </c>
    </row>
    <row r="9" spans="1:3">
      <c r="A9" s="4" t="s">
        <v>52</v>
      </c>
      <c r="B9" s="4">
        <v>106</v>
      </c>
      <c r="C9" s="4">
        <v>829.99</v>
      </c>
    </row>
    <row r="10" spans="1:3">
      <c r="A10" s="4" t="s">
        <v>53</v>
      </c>
      <c r="B10" s="4">
        <f>SUM(B8:B9)</f>
        <v>265</v>
      </c>
      <c r="C10" s="4">
        <f>SUM(C8:C9)</f>
        <v>2074.96</v>
      </c>
    </row>
    <row r="11" spans="1:1">
      <c r="A11" s="4" t="s">
        <v>54</v>
      </c>
    </row>
  </sheetData>
  <autoFilter ref="A1:X4">
    <extLst/>
  </autoFilter>
  <conditionalFormatting sqref="A1:A11 A13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B12" sqref="B12"/>
    </sheetView>
  </sheetViews>
  <sheetFormatPr defaultColWidth="8.88888888888889" defaultRowHeight="13.2" outlineLevelRow="4"/>
  <cols>
    <col min="1" max="1" width="12.8888888888889" style="1"/>
    <col min="2" max="16383" width="8.88888888888889" style="1"/>
  </cols>
  <sheetData>
    <row r="1" s="1" customFormat="1" spans="1:22">
      <c r="A1" s="2" t="s">
        <v>55</v>
      </c>
      <c r="B1" s="2" t="s">
        <v>56</v>
      </c>
      <c r="C1" s="2" t="s">
        <v>57</v>
      </c>
      <c r="D1" s="2" t="s">
        <v>58</v>
      </c>
      <c r="E1" s="2" t="s">
        <v>13</v>
      </c>
      <c r="F1" s="2" t="s">
        <v>5</v>
      </c>
      <c r="G1" s="2" t="s">
        <v>6</v>
      </c>
      <c r="H1" s="2" t="s">
        <v>59</v>
      </c>
      <c r="I1" s="2" t="s">
        <v>60</v>
      </c>
      <c r="J1" s="2" t="s">
        <v>61</v>
      </c>
      <c r="K1" s="2" t="s">
        <v>62</v>
      </c>
      <c r="L1" s="2" t="s">
        <v>63</v>
      </c>
      <c r="M1" s="2" t="s">
        <v>64</v>
      </c>
      <c r="N1" s="2" t="s">
        <v>65</v>
      </c>
      <c r="O1" s="2" t="s">
        <v>66</v>
      </c>
      <c r="P1" s="2" t="s">
        <v>67</v>
      </c>
      <c r="Q1" s="2" t="s">
        <v>68</v>
      </c>
      <c r="R1" s="2" t="s">
        <v>69</v>
      </c>
      <c r="S1" s="2" t="s">
        <v>70</v>
      </c>
      <c r="T1" s="2" t="s">
        <v>71</v>
      </c>
      <c r="U1" s="2" t="s">
        <v>72</v>
      </c>
      <c r="V1" s="2" t="s">
        <v>73</v>
      </c>
    </row>
    <row r="2" s="1" customFormat="1" spans="1:22">
      <c r="A2" s="3">
        <v>999224714873121</v>
      </c>
      <c r="B2" s="1" t="s">
        <v>74</v>
      </c>
      <c r="C2" s="1" t="s">
        <v>75</v>
      </c>
      <c r="D2" s="1" t="s">
        <v>76</v>
      </c>
      <c r="E2" s="1" t="s">
        <v>77</v>
      </c>
      <c r="F2" s="1" t="s">
        <v>74</v>
      </c>
      <c r="G2" s="1" t="s">
        <v>78</v>
      </c>
      <c r="H2" s="1" t="s">
        <v>79</v>
      </c>
      <c r="I2" s="1" t="s">
        <v>80</v>
      </c>
      <c r="J2" s="1" t="s">
        <v>30</v>
      </c>
      <c r="K2" s="1" t="s">
        <v>81</v>
      </c>
      <c r="L2" s="1" t="s">
        <v>81</v>
      </c>
      <c r="M2" s="1" t="s">
        <v>82</v>
      </c>
      <c r="N2" s="1" t="s">
        <v>82</v>
      </c>
      <c r="O2" s="1" t="s">
        <v>83</v>
      </c>
      <c r="P2" s="1" t="s">
        <v>84</v>
      </c>
      <c r="Q2" s="1" t="s">
        <v>85</v>
      </c>
      <c r="R2" s="1" t="s">
        <v>86</v>
      </c>
      <c r="S2" s="1" t="s">
        <v>87</v>
      </c>
      <c r="T2" s="1" t="s">
        <v>88</v>
      </c>
      <c r="U2" s="1" t="s">
        <v>89</v>
      </c>
      <c r="V2" s="1" t="s">
        <v>90</v>
      </c>
    </row>
    <row r="3" s="1" customFormat="1" spans="1:22">
      <c r="A3" s="3">
        <v>999224678407327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74</v>
      </c>
      <c r="G3" s="1" t="s">
        <v>78</v>
      </c>
      <c r="H3" s="1" t="s">
        <v>79</v>
      </c>
      <c r="I3" s="1" t="s">
        <v>95</v>
      </c>
      <c r="J3" s="1" t="s">
        <v>30</v>
      </c>
      <c r="K3" s="1" t="s">
        <v>96</v>
      </c>
      <c r="L3" s="1" t="s">
        <v>96</v>
      </c>
      <c r="M3" s="1" t="s">
        <v>82</v>
      </c>
      <c r="N3" s="1" t="s">
        <v>82</v>
      </c>
      <c r="O3" s="1" t="s">
        <v>83</v>
      </c>
      <c r="P3" s="1" t="s">
        <v>84</v>
      </c>
      <c r="Q3" s="1" t="s">
        <v>85</v>
      </c>
      <c r="R3" s="1" t="s">
        <v>97</v>
      </c>
      <c r="S3" s="1" t="s">
        <v>87</v>
      </c>
      <c r="T3" s="1" t="s">
        <v>88</v>
      </c>
      <c r="U3" s="1" t="s">
        <v>98</v>
      </c>
      <c r="V3" s="1" t="s">
        <v>99</v>
      </c>
    </row>
    <row r="4" s="1" customFormat="1" spans="1:22">
      <c r="A4" s="3">
        <v>999224644514714</v>
      </c>
      <c r="B4" s="1" t="s">
        <v>100</v>
      </c>
      <c r="C4" s="1" t="s">
        <v>101</v>
      </c>
      <c r="D4" s="1" t="s">
        <v>102</v>
      </c>
      <c r="E4" s="1" t="s">
        <v>103</v>
      </c>
      <c r="F4" s="1" t="s">
        <v>104</v>
      </c>
      <c r="G4" s="1" t="s">
        <v>78</v>
      </c>
      <c r="H4" s="1" t="s">
        <v>79</v>
      </c>
      <c r="I4" s="1" t="s">
        <v>105</v>
      </c>
      <c r="J4" s="1" t="s">
        <v>30</v>
      </c>
      <c r="K4" s="1" t="s">
        <v>106</v>
      </c>
      <c r="L4" s="1" t="s">
        <v>106</v>
      </c>
      <c r="M4" s="1" t="s">
        <v>82</v>
      </c>
      <c r="N4" s="1" t="s">
        <v>82</v>
      </c>
      <c r="O4" s="1" t="s">
        <v>83</v>
      </c>
      <c r="P4" s="1" t="s">
        <v>84</v>
      </c>
      <c r="Q4" s="1" t="s">
        <v>85</v>
      </c>
      <c r="R4" s="1" t="s">
        <v>107</v>
      </c>
      <c r="S4" s="1" t="s">
        <v>87</v>
      </c>
      <c r="T4" s="1" t="s">
        <v>88</v>
      </c>
      <c r="U4" s="1" t="s">
        <v>89</v>
      </c>
      <c r="V4" s="1" t="s">
        <v>108</v>
      </c>
    </row>
    <row r="5" s="1" customFormat="1" spans="1:22">
      <c r="A5" s="3">
        <v>999224714520524</v>
      </c>
      <c r="B5" s="1" t="s">
        <v>74</v>
      </c>
      <c r="C5" s="1" t="s">
        <v>109</v>
      </c>
      <c r="D5" s="1" t="s">
        <v>110</v>
      </c>
      <c r="E5" s="1" t="s">
        <v>111</v>
      </c>
      <c r="F5" s="1" t="s">
        <v>74</v>
      </c>
      <c r="G5" s="1" t="s">
        <v>78</v>
      </c>
      <c r="H5" s="1" t="s">
        <v>79</v>
      </c>
      <c r="I5" s="1" t="s">
        <v>112</v>
      </c>
      <c r="J5" s="1" t="s">
        <v>30</v>
      </c>
      <c r="K5" s="1" t="s">
        <v>113</v>
      </c>
      <c r="L5" s="1" t="s">
        <v>113</v>
      </c>
      <c r="M5" s="1" t="s">
        <v>82</v>
      </c>
      <c r="N5" s="1" t="s">
        <v>82</v>
      </c>
      <c r="O5" s="1" t="s">
        <v>83</v>
      </c>
      <c r="P5" s="1" t="s">
        <v>84</v>
      </c>
      <c r="Q5" s="1" t="s">
        <v>85</v>
      </c>
      <c r="R5" s="1" t="s">
        <v>114</v>
      </c>
      <c r="S5" s="1" t="s">
        <v>87</v>
      </c>
      <c r="T5" s="1" t="s">
        <v>88</v>
      </c>
      <c r="U5" s="1" t="s">
        <v>98</v>
      </c>
      <c r="V5" s="1" t="s">
        <v>115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2023-06-15T01:10:46Z</dcterms:created>
  <dcterms:modified xsi:type="dcterms:W3CDTF">2023-06-15T01:27:48Z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D2907A75502A4BA5AF5C48C262A77F80_12</vt:lpwstr>
  </property>
  <property fmtid="{D5CDD505-2E9C-101B-9397-08002B2CF9AE}" pid="3" name="KSOProductBuildVer">
    <vt:lpwstr>2052-11.1.0.14309</vt:lpwstr>
  </property>
</Properties>
</file>